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-05-2020\AUM\"/>
    </mc:Choice>
  </mc:AlternateContent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62913" iterateCount="1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R69" i="8" l="1"/>
  <c r="G69" i="8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<sst xmlns="http://schemas.openxmlformats.org/spreadsheetml/2006/main" count="167" uniqueCount="131">
  <si>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</si>
  <si>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</si>
  <si>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</si>
  <si>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</si>
  <si>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</si>
  <si>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</si>
  <si>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</si>
  <si>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</si>
  <si>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</si>
  <si>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</si>
  <si>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</si>
  <si>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</si>
  <si>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</si>
  <si>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</si>
  <si>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</si>
  <si>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</si>
  <si>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</si>
  <si>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</si>
  <si>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</si>
  <si>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</si>
  <si>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</si>
  <si>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</si>
  <si>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</si>
  <si>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</si>
  <si>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</si>
  <si>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</si>
  <si>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</si>
  <si>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</si>
  <si>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</si>
  <si>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</si>
  <si>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</si>
  <si>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</si>
  <si>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</si>
  <si>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</si>
  <si>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</si>
  <si>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</si>
  <si>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</si>
  <si>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</si>
  <si>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</si>
  <si>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</si>
  <si>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</si>
  <si>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</si>
  <si>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</si>
  <si>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</si>
  <si>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</si>
  <si>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</si>
  <si>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</si>
  <si>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</si>
  <si>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</si>
  <si>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</si>
  <si>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</si>
  <si>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</si>
  <si>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</si>
  <si>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</si>
  <si>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</si>
  <si>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</si>
  <si>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</si>
  <si>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</si>
  <si>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</si>
  <si>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</si>
  <si>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</si>
  <si>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</si>
  <si>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</si>
  <si>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</si>
  <si>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</si>
  <si>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</si>
  <si>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</si>
  <si>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</si>
  <si>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</si>
  <si>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</si>
  <si>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</si>
  <si>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</si>
  <si>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</si>
  <si>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</si>
  <si>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</si>
  <si>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</si>
  <si>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</si>
  <si>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</si>
  <si>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</si>
  <si>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</si>
  <si>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</si>
  <si>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</si>
  <si>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</si>
  <si>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</si>
  <si>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</si>
  <si>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</si>
  <si>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</si>
  <si>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</si>
  <si>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</si>
  <si>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</si>
  <si>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</si>
  <si>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</si>
  <si>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</si>
  <si>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</si>
  <si>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</si>
  <si>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</si>
  <si>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</si>
  <si>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</si>
  <si>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</si>
  <si>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</si>
  <si>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</si>
  <si>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</si>
  <si>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</si>
  <si>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</si>
  <si>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</si>
  <si>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</si>
  <si>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</si>
  <si>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</si>
  <si>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</si>
  <si>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</si>
  <si>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</si>
  <si>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</si>
  <si>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</si>
  <si>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</si>
  <si>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</si>
  <si>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</si>
  <si>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</si>
  <si>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</si>
  <si>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</si>
  <si>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</si>
  <si>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</si>
  <si>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</si>
  <si>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</si>
  <si>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</si>
  <si>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</si>
  <si>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</si>
  <si>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</si>
  <si>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</si>
  <si>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</si>
  <si>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30-Apr-2020
(All figures in Rs. Crore)</t>
  </si>
  <si>
    <t>Table showing State wise /Union Territory wise contribution to AAUM of category of schemes as on 30-April-2020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</si>
</sst>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 * #,##0.00_ ;_ * \-#,##0.00_ ;_ * &quot;-&quot;??_ ;_ @_ 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43" fontId="0" fillId="0" borderId="1" xfId="1" applyFont="1" applyBorder="1"/>
    <xf numFmtId="43" fontId="0" fillId="0" borderId="2" xfId="1" applyFont="1" applyBorder="1"/>
    <xf numFmtId="43" fontId="0" fillId="0" borderId="3" xfId="1" applyFont="1" applyBorder="1"/>
    <xf numFmtId="43" fontId="0" fillId="0" borderId="2" xfId="0" applyNumberFormat="1" applyBorder="1"/>
    <xf numFmtId="43" fontId="0" fillId="0" borderId="4" xfId="0" applyNumberFormat="1" applyBorder="1"/>
    <xf numFmtId="43" fontId="0" fillId="0" borderId="1" xfId="1" applyFont="1" applyFill="1" applyBorder="1"/>
    <xf numFmtId="43" fontId="0" fillId="0" borderId="4" xfId="0" applyNumberFormat="1" applyFill="1" applyBorder="1"/>
    <xf numFmtId="43" fontId="0" fillId="0" borderId="0" xfId="0" applyNumberFormat="1" applyBorder="1"/>
    <xf numFmtId="43" fontId="0" fillId="0" borderId="0" xfId="1" applyFont="1" applyBorder="1"/>
    <xf numFmtId="43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43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3" fontId="0" fillId="0" borderId="6" xfId="1" applyFont="1" applyFill="1" applyBorder="1"/>
    <xf numFmtId="164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43" fontId="0" fillId="0" borderId="1" xfId="1" applyFont="1" applyFill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3" fontId="14" fillId="0" borderId="1" xfId="1" applyFont="1" applyBorder="1" applyAlignment="1">
      <alignment horizontal="left" vertical="center"/>
    </xf>
    <xf numFmtId="43" fontId="13" fillId="0" borderId="1" xfId="1" applyFont="1" applyBorder="1" applyAlignment="1">
      <alignment vertical="center"/>
    </xf>
    <xf numFmtId="43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0" applyNumberFormat="1" applyFill="1" applyBorder="1"/>
    <xf numFmtId="43" fontId="0" fillId="0" borderId="0" xfId="0" applyNumberFormat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abSelected="1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63" t="s">
        <v>75</v>
      </c>
      <c r="B1" s="85" t="s">
        <v>28</v>
      </c>
      <c r="C1" s="73" t="s">
        <v>129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64"/>
      <c r="B2" s="86"/>
      <c r="C2" s="87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9"/>
      <c r="W2" s="87" t="s">
        <v>25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9"/>
      <c r="AQ2" s="87" t="s">
        <v>26</v>
      </c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9"/>
      <c r="BK2" s="79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64"/>
      <c r="B3" s="86"/>
      <c r="C3" s="76" t="s">
        <v>120</v>
      </c>
      <c r="D3" s="77"/>
      <c r="E3" s="77"/>
      <c r="F3" s="77"/>
      <c r="G3" s="77"/>
      <c r="H3" s="77"/>
      <c r="I3" s="77"/>
      <c r="J3" s="77"/>
      <c r="K3" s="77"/>
      <c r="L3" s="78"/>
      <c r="M3" s="76" t="s">
        <v>121</v>
      </c>
      <c r="N3" s="77"/>
      <c r="O3" s="77"/>
      <c r="P3" s="77"/>
      <c r="Q3" s="77"/>
      <c r="R3" s="77"/>
      <c r="S3" s="77"/>
      <c r="T3" s="77"/>
      <c r="U3" s="77"/>
      <c r="V3" s="78"/>
      <c r="W3" s="76" t="s">
        <v>120</v>
      </c>
      <c r="X3" s="77"/>
      <c r="Y3" s="77"/>
      <c r="Z3" s="77"/>
      <c r="AA3" s="77"/>
      <c r="AB3" s="77"/>
      <c r="AC3" s="77"/>
      <c r="AD3" s="77"/>
      <c r="AE3" s="77"/>
      <c r="AF3" s="78"/>
      <c r="AG3" s="76" t="s">
        <v>121</v>
      </c>
      <c r="AH3" s="77"/>
      <c r="AI3" s="77"/>
      <c r="AJ3" s="77"/>
      <c r="AK3" s="77"/>
      <c r="AL3" s="77"/>
      <c r="AM3" s="77"/>
      <c r="AN3" s="77"/>
      <c r="AO3" s="77"/>
      <c r="AP3" s="78"/>
      <c r="AQ3" s="76" t="s">
        <v>120</v>
      </c>
      <c r="AR3" s="77"/>
      <c r="AS3" s="77"/>
      <c r="AT3" s="77"/>
      <c r="AU3" s="77"/>
      <c r="AV3" s="77"/>
      <c r="AW3" s="77"/>
      <c r="AX3" s="77"/>
      <c r="AY3" s="77"/>
      <c r="AZ3" s="78"/>
      <c r="BA3" s="76" t="s">
        <v>121</v>
      </c>
      <c r="BB3" s="77"/>
      <c r="BC3" s="77"/>
      <c r="BD3" s="77"/>
      <c r="BE3" s="77"/>
      <c r="BF3" s="77"/>
      <c r="BG3" s="77"/>
      <c r="BH3" s="77"/>
      <c r="BI3" s="77"/>
      <c r="BJ3" s="78"/>
      <c r="BK3" s="8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64"/>
      <c r="B4" s="86"/>
      <c r="C4" s="82" t="s">
        <v>34</v>
      </c>
      <c r="D4" s="83"/>
      <c r="E4" s="83"/>
      <c r="F4" s="83"/>
      <c r="G4" s="84"/>
      <c r="H4" s="82" t="s">
        <v>35</v>
      </c>
      <c r="I4" s="83"/>
      <c r="J4" s="83"/>
      <c r="K4" s="83"/>
      <c r="L4" s="84"/>
      <c r="M4" s="82" t="s">
        <v>34</v>
      </c>
      <c r="N4" s="83"/>
      <c r="O4" s="83"/>
      <c r="P4" s="83"/>
      <c r="Q4" s="84"/>
      <c r="R4" s="82" t="s">
        <v>35</v>
      </c>
      <c r="S4" s="83"/>
      <c r="T4" s="83"/>
      <c r="U4" s="83"/>
      <c r="V4" s="84"/>
      <c r="W4" s="82" t="s">
        <v>34</v>
      </c>
      <c r="X4" s="83"/>
      <c r="Y4" s="83"/>
      <c r="Z4" s="83"/>
      <c r="AA4" s="84"/>
      <c r="AB4" s="82" t="s">
        <v>35</v>
      </c>
      <c r="AC4" s="83"/>
      <c r="AD4" s="83"/>
      <c r="AE4" s="83"/>
      <c r="AF4" s="84"/>
      <c r="AG4" s="82" t="s">
        <v>34</v>
      </c>
      <c r="AH4" s="83"/>
      <c r="AI4" s="83"/>
      <c r="AJ4" s="83"/>
      <c r="AK4" s="84"/>
      <c r="AL4" s="82" t="s">
        <v>35</v>
      </c>
      <c r="AM4" s="83"/>
      <c r="AN4" s="83"/>
      <c r="AO4" s="83"/>
      <c r="AP4" s="84"/>
      <c r="AQ4" s="82" t="s">
        <v>34</v>
      </c>
      <c r="AR4" s="83"/>
      <c r="AS4" s="83"/>
      <c r="AT4" s="83"/>
      <c r="AU4" s="84"/>
      <c r="AV4" s="82" t="s">
        <v>35</v>
      </c>
      <c r="AW4" s="83"/>
      <c r="AX4" s="83"/>
      <c r="AY4" s="83"/>
      <c r="AZ4" s="84"/>
      <c r="BA4" s="82" t="s">
        <v>34</v>
      </c>
      <c r="BB4" s="83"/>
      <c r="BC4" s="83"/>
      <c r="BD4" s="83"/>
      <c r="BE4" s="84"/>
      <c r="BF4" s="82" t="s">
        <v>35</v>
      </c>
      <c r="BG4" s="83"/>
      <c r="BH4" s="83"/>
      <c r="BI4" s="83"/>
      <c r="BJ4" s="84"/>
      <c r="BK4" s="8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64"/>
      <c r="B5" s="86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1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68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9"/>
    </row>
    <row r="7" spans="1:107" x14ac:dyDescent="0.2">
      <c r="A7" s="16" t="s">
        <v>76</v>
      </c>
      <c r="B7" s="19" t="s">
        <v>12</v>
      </c>
      <c r="C7" s="68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9"/>
    </row>
    <row r="8" spans="1:107" x14ac:dyDescent="0.2">
      <c r="A8" s="16"/>
      <c r="B8" s="29" t="s">
        <v>101</v>
      </c>
      <c r="C8" s="35">
        <v>0</v>
      </c>
      <c r="D8" s="35">
        <v>73.975788564966408</v>
      </c>
      <c r="E8" s="35">
        <v>0</v>
      </c>
      <c r="F8" s="35">
        <v>0</v>
      </c>
      <c r="G8" s="35">
        <v>0</v>
      </c>
      <c r="H8" s="35">
        <v>3.6589404999845994</v>
      </c>
      <c r="I8" s="35">
        <v>139.63694755773167</v>
      </c>
      <c r="J8" s="35">
        <v>109.0422265007324</v>
      </c>
      <c r="K8" s="35">
        <v>0</v>
      </c>
      <c r="L8" s="35">
        <v>70.127053130959808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2.0529251555496981</v>
      </c>
      <c r="S8" s="35">
        <v>347.09940185759973</v>
      </c>
      <c r="T8" s="35">
        <v>98.881379291999195</v>
      </c>
      <c r="U8" s="35">
        <v>0</v>
      </c>
      <c r="V8" s="35">
        <v>7.7738008682963979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3.4383911555884006</v>
      </c>
      <c r="AC8" s="35">
        <v>60.338318886428496</v>
      </c>
      <c r="AD8" s="35">
        <v>9.6745851468664021</v>
      </c>
      <c r="AE8" s="35">
        <v>0</v>
      </c>
      <c r="AF8" s="35">
        <v>84.745378516287175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3.5567309026191989</v>
      </c>
      <c r="AM8" s="35">
        <v>27.389131410431808</v>
      </c>
      <c r="AN8" s="35">
        <v>97.67437000509841</v>
      </c>
      <c r="AO8" s="35">
        <v>0</v>
      </c>
      <c r="AP8" s="35">
        <v>32.014657160089698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5.5303602896478985</v>
      </c>
      <c r="AW8" s="35">
        <v>40.747769757898432</v>
      </c>
      <c r="AX8" s="35">
        <v>1.6003830537666</v>
      </c>
      <c r="AY8" s="35">
        <v>0</v>
      </c>
      <c r="AZ8" s="35">
        <v>38.339667780300175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1.2167759479247011</v>
      </c>
      <c r="BG8" s="35">
        <v>0.28398806276649996</v>
      </c>
      <c r="BH8" s="35">
        <v>14.592840633699801</v>
      </c>
      <c r="BI8" s="35">
        <v>0</v>
      </c>
      <c r="BJ8" s="35">
        <v>2.1466164714987994</v>
      </c>
      <c r="BK8" s="36">
        <f>SUM(C8:BJ8)</f>
        <v>1275.5384286087321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73.975788564966408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3.6589404999845994</v>
      </c>
      <c r="I9" s="33">
        <f t="shared" si="0"/>
        <v>139.63694755773167</v>
      </c>
      <c r="J9" s="33">
        <f t="shared" si="0"/>
        <v>109.0422265007324</v>
      </c>
      <c r="K9" s="33">
        <f t="shared" si="0"/>
        <v>0</v>
      </c>
      <c r="L9" s="33">
        <f t="shared" si="0"/>
        <v>70.127053130959808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2.0529251555496981</v>
      </c>
      <c r="S9" s="33">
        <f t="shared" si="0"/>
        <v>347.09940185759973</v>
      </c>
      <c r="T9" s="33">
        <f t="shared" si="0"/>
        <v>98.881379291999195</v>
      </c>
      <c r="U9" s="33">
        <f t="shared" si="0"/>
        <v>0</v>
      </c>
      <c r="V9" s="33">
        <f t="shared" si="0"/>
        <v>7.7738008682963979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3.4383911555884006</v>
      </c>
      <c r="AC9" s="33">
        <f t="shared" si="0"/>
        <v>60.338318886428496</v>
      </c>
      <c r="AD9" s="33">
        <f t="shared" si="0"/>
        <v>9.6745851468664021</v>
      </c>
      <c r="AE9" s="33">
        <f t="shared" si="0"/>
        <v>0</v>
      </c>
      <c r="AF9" s="33">
        <f t="shared" si="0"/>
        <v>84.745378516287175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3.5567309026191989</v>
      </c>
      <c r="AM9" s="33">
        <f t="shared" si="0"/>
        <v>27.389131410431808</v>
      </c>
      <c r="AN9" s="33">
        <f t="shared" si="0"/>
        <v>97.67437000509841</v>
      </c>
      <c r="AO9" s="33">
        <f t="shared" si="0"/>
        <v>0</v>
      </c>
      <c r="AP9" s="33">
        <f t="shared" si="0"/>
        <v>32.014657160089698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5.5303602896478985</v>
      </c>
      <c r="AW9" s="33">
        <f>(SUM(AW8))</f>
        <v>40.747769757898432</v>
      </c>
      <c r="AX9" s="33">
        <f t="shared" si="0"/>
        <v>1.6003830537666</v>
      </c>
      <c r="AY9" s="33">
        <f t="shared" si="0"/>
        <v>0</v>
      </c>
      <c r="AZ9" s="33">
        <f t="shared" si="0"/>
        <v>38.339667780300175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1.2167759479247011</v>
      </c>
      <c r="BG9" s="33">
        <f t="shared" si="0"/>
        <v>0.28398806276649996</v>
      </c>
      <c r="BH9" s="33">
        <f t="shared" si="0"/>
        <v>14.592840633699801</v>
      </c>
      <c r="BI9" s="33">
        <f t="shared" si="0"/>
        <v>0</v>
      </c>
      <c r="BJ9" s="33">
        <f t="shared" si="0"/>
        <v>2.1466164714987994</v>
      </c>
      <c r="BK9" s="31">
        <f>SUM(BK8)</f>
        <v>1275.5384286087321</v>
      </c>
    </row>
    <row r="10" spans="1:107" x14ac:dyDescent="0.2">
      <c r="A10" s="16" t="s">
        <v>77</v>
      </c>
      <c r="B10" s="20" t="s">
        <v>3</v>
      </c>
      <c r="C10" s="68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9"/>
    </row>
    <row r="11" spans="1:107" x14ac:dyDescent="0.2">
      <c r="A11" s="16"/>
      <c r="B11" s="29" t="s">
        <v>102</v>
      </c>
      <c r="C11" s="35">
        <v>0</v>
      </c>
      <c r="D11" s="35">
        <v>0.88096863736660003</v>
      </c>
      <c r="E11" s="35">
        <v>0</v>
      </c>
      <c r="F11" s="35">
        <v>0</v>
      </c>
      <c r="G11" s="35">
        <v>0</v>
      </c>
      <c r="H11" s="35">
        <v>0.1665496153322</v>
      </c>
      <c r="I11" s="35">
        <v>5.3805658866599999E-2</v>
      </c>
      <c r="J11" s="35">
        <v>0</v>
      </c>
      <c r="K11" s="35">
        <v>0</v>
      </c>
      <c r="L11" s="35">
        <v>4.7577344053998001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0.14063643083150001</v>
      </c>
      <c r="S11" s="35">
        <v>0</v>
      </c>
      <c r="T11" s="35">
        <v>0</v>
      </c>
      <c r="U11" s="35">
        <v>0</v>
      </c>
      <c r="V11" s="35">
        <v>0.2352191333666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0.86470405826380004</v>
      </c>
      <c r="AC11" s="35">
        <v>0.24083749986650002</v>
      </c>
      <c r="AD11" s="35">
        <v>0</v>
      </c>
      <c r="AE11" s="35">
        <v>0</v>
      </c>
      <c r="AF11" s="35">
        <v>1.4634462154326999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0.74040010736359974</v>
      </c>
      <c r="AM11" s="35">
        <v>0</v>
      </c>
      <c r="AN11" s="35">
        <v>0.23973865476660003</v>
      </c>
      <c r="AO11" s="35">
        <v>0</v>
      </c>
      <c r="AP11" s="35">
        <v>0.84450691163299996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0.230225945499</v>
      </c>
      <c r="AW11" s="35">
        <v>1.8895559166331002</v>
      </c>
      <c r="AX11" s="35">
        <v>5.7660515788998996</v>
      </c>
      <c r="AY11" s="35">
        <v>0</v>
      </c>
      <c r="AZ11" s="35">
        <v>0.70315496886630002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0.11374958149939998</v>
      </c>
      <c r="BG11" s="35">
        <v>4.9590742300000004E-2</v>
      </c>
      <c r="BH11" s="35">
        <v>0</v>
      </c>
      <c r="BI11" s="35">
        <v>0</v>
      </c>
      <c r="BJ11" s="35">
        <v>0</v>
      </c>
      <c r="BK11" s="36">
        <f>SUM(C11:BJ11)</f>
        <v>19.380876062187198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0.88096863736660003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0.1665496153322</v>
      </c>
      <c r="I12" s="33">
        <f t="shared" si="1"/>
        <v>5.3805658866599999E-2</v>
      </c>
      <c r="J12" s="33">
        <f t="shared" si="1"/>
        <v>0</v>
      </c>
      <c r="K12" s="33">
        <f t="shared" si="1"/>
        <v>0</v>
      </c>
      <c r="L12" s="33">
        <f t="shared" si="1"/>
        <v>4.7577344053998001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0.14063643083150001</v>
      </c>
      <c r="S12" s="33">
        <f t="shared" si="1"/>
        <v>0</v>
      </c>
      <c r="T12" s="33">
        <f t="shared" si="1"/>
        <v>0</v>
      </c>
      <c r="U12" s="33">
        <f t="shared" si="1"/>
        <v>0</v>
      </c>
      <c r="V12" s="33">
        <f t="shared" si="1"/>
        <v>0.2352191333666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0.86470405826380004</v>
      </c>
      <c r="AC12" s="33">
        <f t="shared" si="1"/>
        <v>0.24083749986650002</v>
      </c>
      <c r="AD12" s="33">
        <f t="shared" si="1"/>
        <v>0</v>
      </c>
      <c r="AE12" s="33">
        <f t="shared" si="1"/>
        <v>0</v>
      </c>
      <c r="AF12" s="33">
        <f t="shared" si="1"/>
        <v>1.4634462154326999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0.74040010736359974</v>
      </c>
      <c r="AM12" s="33">
        <f t="shared" si="1"/>
        <v>0</v>
      </c>
      <c r="AN12" s="33">
        <f t="shared" si="1"/>
        <v>0.23973865476660003</v>
      </c>
      <c r="AO12" s="33">
        <f t="shared" si="1"/>
        <v>0</v>
      </c>
      <c r="AP12" s="33">
        <f t="shared" si="1"/>
        <v>0.84450691163299996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0.230225945499</v>
      </c>
      <c r="AW12" s="33">
        <f>(SUM(AW11))</f>
        <v>1.8895559166331002</v>
      </c>
      <c r="AX12" s="33">
        <f t="shared" si="1"/>
        <v>5.7660515788998996</v>
      </c>
      <c r="AY12" s="33">
        <f t="shared" si="1"/>
        <v>0</v>
      </c>
      <c r="AZ12" s="33">
        <f t="shared" si="1"/>
        <v>0.70315496886630002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0.11374958149939998</v>
      </c>
      <c r="BG12" s="33">
        <f t="shared" si="1"/>
        <v>4.9590742300000004E-2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19.380876062187198</v>
      </c>
    </row>
    <row r="13" spans="1:107" x14ac:dyDescent="0.2">
      <c r="A13" s="16" t="s">
        <v>78</v>
      </c>
      <c r="B13" s="20" t="s">
        <v>10</v>
      </c>
      <c r="C13" s="68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9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68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9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68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9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68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9"/>
    </row>
    <row r="23" spans="1:67" x14ac:dyDescent="0.2">
      <c r="A23" s="16"/>
      <c r="B23" s="29" t="s">
        <v>103</v>
      </c>
      <c r="C23" s="35">
        <v>0</v>
      </c>
      <c r="D23" s="35">
        <v>0.6898020611333</v>
      </c>
      <c r="E23" s="35">
        <v>0</v>
      </c>
      <c r="F23" s="35">
        <v>0</v>
      </c>
      <c r="G23" s="35">
        <v>0</v>
      </c>
      <c r="H23" s="35">
        <v>9.2730271465899988E-2</v>
      </c>
      <c r="I23" s="35">
        <v>0.16026059576660001</v>
      </c>
      <c r="J23" s="35">
        <v>0</v>
      </c>
      <c r="K23" s="35">
        <v>0</v>
      </c>
      <c r="L23" s="35">
        <v>2.9684055466600003E-2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8.9823350498900015E-2</v>
      </c>
      <c r="S23" s="35">
        <v>0</v>
      </c>
      <c r="T23" s="35">
        <v>0.45045128130000001</v>
      </c>
      <c r="U23" s="35">
        <v>0</v>
      </c>
      <c r="V23" s="35">
        <v>7.9985592099900013E-2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2.1043309869212004</v>
      </c>
      <c r="AC23" s="35">
        <v>1.4760671504999001</v>
      </c>
      <c r="AD23" s="35">
        <v>0</v>
      </c>
      <c r="AE23" s="35">
        <v>0</v>
      </c>
      <c r="AF23" s="35">
        <v>2.7539751316317003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1.3610916826891002</v>
      </c>
      <c r="AM23" s="35">
        <v>0.2388101839666</v>
      </c>
      <c r="AN23" s="35">
        <v>7.9784066666599998E-2</v>
      </c>
      <c r="AO23" s="35">
        <v>0</v>
      </c>
      <c r="AP23" s="35">
        <v>1.2662908911326001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1.7947160457592006</v>
      </c>
      <c r="AW23" s="35">
        <v>5.5280371251330003</v>
      </c>
      <c r="AX23" s="35">
        <v>1.5692242124666</v>
      </c>
      <c r="AY23" s="35">
        <v>0</v>
      </c>
      <c r="AZ23" s="35">
        <v>2.1287608304654007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0.24568792119719995</v>
      </c>
      <c r="BG23" s="35">
        <v>0.2637358940999</v>
      </c>
      <c r="BH23" s="35">
        <v>0</v>
      </c>
      <c r="BI23" s="35">
        <v>0</v>
      </c>
      <c r="BJ23" s="35">
        <v>0.30435179073329999</v>
      </c>
      <c r="BK23" s="36">
        <f>SUM(C23:BJ23)</f>
        <v>22.707601121093496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0.57564311800000001</v>
      </c>
      <c r="E24" s="35">
        <v>0</v>
      </c>
      <c r="F24" s="35">
        <v>0</v>
      </c>
      <c r="G24" s="35">
        <v>0</v>
      </c>
      <c r="H24" s="35">
        <v>0.16134553686520003</v>
      </c>
      <c r="I24" s="35">
        <v>4.1112712799999999E-2</v>
      </c>
      <c r="J24" s="35">
        <v>0.74911422396659999</v>
      </c>
      <c r="K24" s="35">
        <v>0</v>
      </c>
      <c r="L24" s="35">
        <v>3.0941502663664004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0.20494886226600004</v>
      </c>
      <c r="S24" s="35">
        <v>7.0086760333000001E-3</v>
      </c>
      <c r="T24" s="35">
        <v>0</v>
      </c>
      <c r="U24" s="35">
        <v>0</v>
      </c>
      <c r="V24" s="35">
        <v>3.79403251333E-2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1.5366267621264</v>
      </c>
      <c r="AC24" s="35">
        <v>2.8788291231997007</v>
      </c>
      <c r="AD24" s="35">
        <v>0</v>
      </c>
      <c r="AE24" s="35">
        <v>0</v>
      </c>
      <c r="AF24" s="35">
        <v>3.7257897690308988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1.6898059868568001</v>
      </c>
      <c r="AM24" s="35">
        <v>5.9842543663331007</v>
      </c>
      <c r="AN24" s="35">
        <v>6.5162844947331999</v>
      </c>
      <c r="AO24" s="35">
        <v>0</v>
      </c>
      <c r="AP24" s="35">
        <v>2.0844139541981996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1.4616015660269992</v>
      </c>
      <c r="AW24" s="35">
        <v>10.5949640460327</v>
      </c>
      <c r="AX24" s="35">
        <v>0</v>
      </c>
      <c r="AY24" s="35">
        <v>0</v>
      </c>
      <c r="AZ24" s="35">
        <v>4.6667793137315003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0.34580190469720007</v>
      </c>
      <c r="BG24" s="35">
        <v>3.4481490500000003E-2</v>
      </c>
      <c r="BH24" s="35">
        <v>1.1513279705999999</v>
      </c>
      <c r="BI24" s="35">
        <v>0</v>
      </c>
      <c r="BJ24" s="35">
        <v>0.49241798093279998</v>
      </c>
      <c r="BK24" s="36">
        <f>SUM(C24:BJ24)</f>
        <v>48.034642450430297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8.5205314020332992</v>
      </c>
      <c r="E25" s="35">
        <v>0</v>
      </c>
      <c r="F25" s="35">
        <v>0</v>
      </c>
      <c r="G25" s="35">
        <v>0</v>
      </c>
      <c r="H25" s="35">
        <v>0.15819294123209998</v>
      </c>
      <c r="I25" s="35">
        <v>5.3891891333000003E-3</v>
      </c>
      <c r="J25" s="35">
        <v>0.96731782303329994</v>
      </c>
      <c r="K25" s="35">
        <v>0</v>
      </c>
      <c r="L25" s="35">
        <v>0.85935830393300006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0.16024783933260003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0.32432318009890004</v>
      </c>
      <c r="AC25" s="35">
        <v>3.2638896660000001E-4</v>
      </c>
      <c r="AD25" s="35">
        <v>0</v>
      </c>
      <c r="AE25" s="35">
        <v>0</v>
      </c>
      <c r="AF25" s="35">
        <v>2.8785799677659001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0.18150710006619999</v>
      </c>
      <c r="AM25" s="35">
        <v>6.6784660499999995E-2</v>
      </c>
      <c r="AN25" s="35">
        <v>0.5438051676333</v>
      </c>
      <c r="AO25" s="35">
        <v>0</v>
      </c>
      <c r="AP25" s="35">
        <v>0.28622158153299998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0.73050269196380002</v>
      </c>
      <c r="AW25" s="35">
        <v>6.4427615645331997</v>
      </c>
      <c r="AX25" s="35">
        <v>0</v>
      </c>
      <c r="AY25" s="35">
        <v>0</v>
      </c>
      <c r="AZ25" s="35">
        <v>2.2780812679654994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0.1130847620327</v>
      </c>
      <c r="BG25" s="35">
        <v>0.3348614553666</v>
      </c>
      <c r="BH25" s="35">
        <v>0</v>
      </c>
      <c r="BI25" s="35">
        <v>0</v>
      </c>
      <c r="BJ25" s="35">
        <v>0.64345057839999997</v>
      </c>
      <c r="BK25" s="36">
        <f>SUM(C25:BJ25)</f>
        <v>25.495327865523297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0.75265874376659991</v>
      </c>
      <c r="E26" s="35">
        <v>0</v>
      </c>
      <c r="F26" s="35">
        <v>0</v>
      </c>
      <c r="G26" s="35">
        <v>0</v>
      </c>
      <c r="H26" s="35">
        <v>0.72358257965305894</v>
      </c>
      <c r="I26" s="35">
        <v>0.81425264699949995</v>
      </c>
      <c r="J26" s="35">
        <v>0</v>
      </c>
      <c r="K26" s="35">
        <v>0</v>
      </c>
      <c r="L26" s="35">
        <v>8.7126265232643973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0.56083168076289991</v>
      </c>
      <c r="S26" s="35">
        <v>0.33747567026660003</v>
      </c>
      <c r="T26" s="35">
        <v>0</v>
      </c>
      <c r="U26" s="35">
        <v>0</v>
      </c>
      <c r="V26" s="35">
        <v>1.2822098099323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1.3112965663294991</v>
      </c>
      <c r="AC26" s="35">
        <v>16.872133623799098</v>
      </c>
      <c r="AD26" s="35">
        <v>0.50173640389999996</v>
      </c>
      <c r="AE26" s="35">
        <v>0</v>
      </c>
      <c r="AF26" s="35">
        <v>31.804895422528407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1.5787265030270994</v>
      </c>
      <c r="AM26" s="35">
        <v>2.5181927796997998</v>
      </c>
      <c r="AN26" s="35">
        <v>3.0593724731998999</v>
      </c>
      <c r="AO26" s="35">
        <v>0</v>
      </c>
      <c r="AP26" s="35">
        <v>10.048093829529297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2.2692761139876994</v>
      </c>
      <c r="AW26" s="35">
        <v>12.133745689032203</v>
      </c>
      <c r="AX26" s="35">
        <v>0</v>
      </c>
      <c r="AY26" s="35">
        <v>0</v>
      </c>
      <c r="AZ26" s="35">
        <v>10.2511233559944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0.66269154716269951</v>
      </c>
      <c r="BG26" s="35">
        <v>2.6213244322326998</v>
      </c>
      <c r="BH26" s="35">
        <v>3.9228299057666001</v>
      </c>
      <c r="BI26" s="35">
        <v>0</v>
      </c>
      <c r="BJ26" s="35">
        <v>5.1665757960196945</v>
      </c>
      <c r="BK26" s="36">
        <f>SUM(C26:BJ26)</f>
        <v>117.90565209685445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10.5386353249332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1.1358513292162589</v>
      </c>
      <c r="I27" s="33">
        <f t="shared" si="7"/>
        <v>1.0210151446994</v>
      </c>
      <c r="J27" s="33">
        <f t="shared" si="7"/>
        <v>1.7164320469998999</v>
      </c>
      <c r="K27" s="33">
        <f t="shared" si="7"/>
        <v>0</v>
      </c>
      <c r="L27" s="33">
        <f t="shared" si="7"/>
        <v>12.695819149030397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1.0158517328604</v>
      </c>
      <c r="S27" s="33">
        <f t="shared" si="7"/>
        <v>0.34448434629990005</v>
      </c>
      <c r="T27" s="33">
        <f t="shared" si="7"/>
        <v>0.45045128130000001</v>
      </c>
      <c r="U27" s="33">
        <f t="shared" si="7"/>
        <v>0</v>
      </c>
      <c r="V27" s="33">
        <f t="shared" si="7"/>
        <v>1.4001357271654999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5.2765774954759994</v>
      </c>
      <c r="AC27" s="33">
        <f t="shared" si="7"/>
        <v>21.227356286465298</v>
      </c>
      <c r="AD27" s="33">
        <f t="shared" si="7"/>
        <v>0.50173640389999996</v>
      </c>
      <c r="AE27" s="33">
        <f t="shared" si="7"/>
        <v>0</v>
      </c>
      <c r="AF27" s="33">
        <f t="shared" si="7"/>
        <v>41.163240290956907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4.8111312726391997</v>
      </c>
      <c r="AM27" s="33">
        <f t="shared" si="7"/>
        <v>8.8080419904995004</v>
      </c>
      <c r="AN27" s="33">
        <f t="shared" si="7"/>
        <v>10.199246202233001</v>
      </c>
      <c r="AO27" s="33">
        <f t="shared" si="7"/>
        <v>0</v>
      </c>
      <c r="AP27" s="33">
        <f t="shared" si="7"/>
        <v>13.685020256393095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6.256096417737699</v>
      </c>
      <c r="AW27" s="33">
        <f t="shared" si="7"/>
        <v>34.699508424731107</v>
      </c>
      <c r="AX27" s="33">
        <f t="shared" si="7"/>
        <v>1.5692242124666</v>
      </c>
      <c r="AY27" s="33">
        <f t="shared" si="7"/>
        <v>0</v>
      </c>
      <c r="AZ27" s="33">
        <f t="shared" si="7"/>
        <v>19.324744768156798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1.3672661350897997</v>
      </c>
      <c r="BG27" s="33">
        <f t="shared" si="7"/>
        <v>3.2544032721992</v>
      </c>
      <c r="BH27" s="33">
        <f t="shared" si="7"/>
        <v>5.0741578763666002</v>
      </c>
      <c r="BI27" s="33">
        <f t="shared" si="7"/>
        <v>0</v>
      </c>
      <c r="BJ27" s="33">
        <f t="shared" si="7"/>
        <v>6.6067961460857942</v>
      </c>
      <c r="BK27" s="33">
        <f>SUM(BK23:BK26)</f>
        <v>214.14322353390156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85.39539252726621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4.9613414445330584</v>
      </c>
      <c r="I28" s="33">
        <f t="shared" si="8"/>
        <v>140.71176836129766</v>
      </c>
      <c r="J28" s="33">
        <f t="shared" si="8"/>
        <v>110.7586585477323</v>
      </c>
      <c r="K28" s="33">
        <f t="shared" si="8"/>
        <v>0</v>
      </c>
      <c r="L28" s="33">
        <f t="shared" si="8"/>
        <v>87.580606685390009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3.2094133192415981</v>
      </c>
      <c r="S28" s="33">
        <f t="shared" si="8"/>
        <v>347.44388620389964</v>
      </c>
      <c r="T28" s="33">
        <f t="shared" si="8"/>
        <v>99.3318305732992</v>
      </c>
      <c r="U28" s="33">
        <f t="shared" si="8"/>
        <v>0</v>
      </c>
      <c r="V28" s="33">
        <f t="shared" si="8"/>
        <v>9.4091557288284982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9.5796727093282001</v>
      </c>
      <c r="AC28" s="33">
        <f t="shared" si="8"/>
        <v>81.806512672760292</v>
      </c>
      <c r="AD28" s="33">
        <f t="shared" si="8"/>
        <v>10.176321550766403</v>
      </c>
      <c r="AE28" s="33">
        <f t="shared" si="8"/>
        <v>0</v>
      </c>
      <c r="AF28" s="33">
        <f t="shared" si="8"/>
        <v>127.37206502267678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9.1082622826219986</v>
      </c>
      <c r="AM28" s="33">
        <f t="shared" si="9"/>
        <v>36.197173400931305</v>
      </c>
      <c r="AN28" s="33">
        <f t="shared" si="9"/>
        <v>108.11335486209801</v>
      </c>
      <c r="AO28" s="33">
        <f t="shared" si="9"/>
        <v>0</v>
      </c>
      <c r="AP28" s="33">
        <f t="shared" si="9"/>
        <v>46.54418432811579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12.016682652884597</v>
      </c>
      <c r="AW28" s="33">
        <f t="shared" si="9"/>
        <v>77.336834099262632</v>
      </c>
      <c r="AX28" s="33">
        <f t="shared" si="9"/>
        <v>8.9356588451330996</v>
      </c>
      <c r="AY28" s="33">
        <f t="shared" si="9"/>
        <v>0</v>
      </c>
      <c r="AZ28" s="33">
        <f t="shared" si="9"/>
        <v>58.367567517323273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2.6977916645139008</v>
      </c>
      <c r="BG28" s="33">
        <f t="shared" si="9"/>
        <v>3.5879820772656998</v>
      </c>
      <c r="BH28" s="33">
        <f t="shared" si="9"/>
        <v>19.666998510066399</v>
      </c>
      <c r="BI28" s="33">
        <f t="shared" si="9"/>
        <v>0</v>
      </c>
      <c r="BJ28" s="33">
        <f t="shared" si="9"/>
        <v>8.7534126175845941</v>
      </c>
      <c r="BK28" s="33">
        <f t="shared" si="9"/>
        <v>1509.0625282048209</v>
      </c>
    </row>
    <row r="29" spans="1:67" ht="3.75" customHeight="1" x14ac:dyDescent="0.2">
      <c r="A29" s="16"/>
      <c r="B29" s="23"/>
      <c r="C29" s="68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9"/>
    </row>
    <row r="30" spans="1:67" x14ac:dyDescent="0.2">
      <c r="A30" s="16" t="s">
        <v>1</v>
      </c>
      <c r="B30" s="19" t="s">
        <v>7</v>
      </c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9"/>
    </row>
    <row r="31" spans="1:67" s="4" customFormat="1" x14ac:dyDescent="0.2">
      <c r="A31" s="16" t="s">
        <v>76</v>
      </c>
      <c r="B31" s="20" t="s">
        <v>2</v>
      </c>
      <c r="C31" s="70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2"/>
    </row>
    <row r="32" spans="1:67" s="43" customFormat="1" x14ac:dyDescent="0.2">
      <c r="A32" s="40"/>
      <c r="B32" s="41" t="s">
        <v>106</v>
      </c>
      <c r="C32" s="35">
        <v>0</v>
      </c>
      <c r="D32" s="35">
        <v>0.62310061540000006</v>
      </c>
      <c r="E32" s="35">
        <v>0</v>
      </c>
      <c r="F32" s="35">
        <v>0</v>
      </c>
      <c r="G32" s="35">
        <v>0</v>
      </c>
      <c r="H32" s="35">
        <v>12.19458072561091</v>
      </c>
      <c r="I32" s="35">
        <v>0.39895192169869997</v>
      </c>
      <c r="J32" s="35">
        <v>0</v>
      </c>
      <c r="K32" s="35">
        <v>0</v>
      </c>
      <c r="L32" s="35">
        <v>1.6851216529312996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8.6213836408545177</v>
      </c>
      <c r="S32" s="35">
        <v>0.43271596033230009</v>
      </c>
      <c r="T32" s="35">
        <v>0</v>
      </c>
      <c r="U32" s="35">
        <v>0</v>
      </c>
      <c r="V32" s="35">
        <v>0.56222165723209983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60.624239620386014</v>
      </c>
      <c r="AC32" s="35">
        <v>2.7395630108616023</v>
      </c>
      <c r="AD32" s="35">
        <v>0</v>
      </c>
      <c r="AE32" s="35">
        <v>0</v>
      </c>
      <c r="AF32" s="35">
        <v>15.583838845618995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55.414389664418934</v>
      </c>
      <c r="AM32" s="35">
        <v>1.7950939615296002</v>
      </c>
      <c r="AN32" s="35">
        <v>0</v>
      </c>
      <c r="AO32" s="35">
        <v>0</v>
      </c>
      <c r="AP32" s="35">
        <v>8.6959576590900021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178.7655522975173</v>
      </c>
      <c r="AW32" s="35">
        <v>14.200917446708118</v>
      </c>
      <c r="AX32" s="35">
        <v>0</v>
      </c>
      <c r="AY32" s="35">
        <v>0</v>
      </c>
      <c r="AZ32" s="35">
        <v>36.49726815934455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37.540020856271674</v>
      </c>
      <c r="BG32" s="35">
        <v>2.0274684967947993</v>
      </c>
      <c r="BH32" s="35">
        <v>0</v>
      </c>
      <c r="BI32" s="35">
        <v>0</v>
      </c>
      <c r="BJ32" s="35">
        <v>3.3611758182631015</v>
      </c>
      <c r="BK32" s="42">
        <f>SUM(C32:BJ32)</f>
        <v>441.76356201086458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0.62310061540000006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12.19458072561091</v>
      </c>
      <c r="I33" s="33">
        <f t="shared" si="10"/>
        <v>0.39895192169869997</v>
      </c>
      <c r="J33" s="33">
        <f t="shared" si="10"/>
        <v>0</v>
      </c>
      <c r="K33" s="33">
        <f t="shared" si="10"/>
        <v>0</v>
      </c>
      <c r="L33" s="33">
        <f t="shared" si="10"/>
        <v>1.6851216529312996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8.6213836408545177</v>
      </c>
      <c r="S33" s="33">
        <f t="shared" si="10"/>
        <v>0.43271596033230009</v>
      </c>
      <c r="T33" s="33">
        <f t="shared" si="10"/>
        <v>0</v>
      </c>
      <c r="U33" s="33">
        <f t="shared" si="10"/>
        <v>0</v>
      </c>
      <c r="V33" s="33">
        <f t="shared" si="10"/>
        <v>0.56222165723209983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60.624239620386014</v>
      </c>
      <c r="AC33" s="33">
        <f t="shared" si="10"/>
        <v>2.7395630108616023</v>
      </c>
      <c r="AD33" s="33">
        <f t="shared" si="10"/>
        <v>0</v>
      </c>
      <c r="AE33" s="33">
        <f t="shared" si="10"/>
        <v>0</v>
      </c>
      <c r="AF33" s="33">
        <f t="shared" si="10"/>
        <v>15.583838845618995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55.414389664418934</v>
      </c>
      <c r="AM33" s="33">
        <f t="shared" si="10"/>
        <v>1.7950939615296002</v>
      </c>
      <c r="AN33" s="33">
        <f t="shared" si="10"/>
        <v>0</v>
      </c>
      <c r="AO33" s="33">
        <f t="shared" si="10"/>
        <v>0</v>
      </c>
      <c r="AP33" s="33">
        <f t="shared" si="10"/>
        <v>8.6959576590900021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178.7655522975173</v>
      </c>
      <c r="AW33" s="33">
        <f t="shared" si="10"/>
        <v>14.200917446708118</v>
      </c>
      <c r="AX33" s="33">
        <f t="shared" si="10"/>
        <v>0</v>
      </c>
      <c r="AY33" s="33">
        <f t="shared" si="10"/>
        <v>0</v>
      </c>
      <c r="AZ33" s="33">
        <f t="shared" si="10"/>
        <v>36.49726815934455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37.540020856271674</v>
      </c>
      <c r="BG33" s="33">
        <f t="shared" si="10"/>
        <v>2.0274684967947993</v>
      </c>
      <c r="BH33" s="33">
        <f t="shared" si="10"/>
        <v>0</v>
      </c>
      <c r="BI33" s="33">
        <f t="shared" si="10"/>
        <v>0</v>
      </c>
      <c r="BJ33" s="33">
        <f t="shared" si="10"/>
        <v>3.3611758182631015</v>
      </c>
      <c r="BK33" s="33">
        <f>SUM(BK32)</f>
        <v>441.76356201086458</v>
      </c>
    </row>
    <row r="34" spans="1:67" x14ac:dyDescent="0.2">
      <c r="A34" s="16" t="s">
        <v>77</v>
      </c>
      <c r="B34" s="20" t="s">
        <v>15</v>
      </c>
      <c r="C34" s="68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9"/>
    </row>
    <row r="35" spans="1:67" x14ac:dyDescent="0.2">
      <c r="A35" s="16"/>
      <c r="B35" s="29" t="s">
        <v>107</v>
      </c>
      <c r="C35" s="35">
        <v>0</v>
      </c>
      <c r="D35" s="35">
        <v>0.60094756836660002</v>
      </c>
      <c r="E35" s="35">
        <v>0</v>
      </c>
      <c r="F35" s="35">
        <v>0</v>
      </c>
      <c r="G35" s="35">
        <v>0</v>
      </c>
      <c r="H35" s="35">
        <v>4.0161993315762032</v>
      </c>
      <c r="I35" s="35">
        <v>0.93032618903309994</v>
      </c>
      <c r="J35" s="35">
        <v>0</v>
      </c>
      <c r="K35" s="35">
        <v>0</v>
      </c>
      <c r="L35" s="35">
        <v>2.5827005145984003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1.6580396253500997</v>
      </c>
      <c r="S35" s="35">
        <v>2.8373261399999999E-2</v>
      </c>
      <c r="T35" s="35">
        <v>0</v>
      </c>
      <c r="U35" s="35">
        <v>0</v>
      </c>
      <c r="V35" s="35">
        <v>0.63263055666570012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28.901326392425116</v>
      </c>
      <c r="AC35" s="35">
        <v>1.3311138241990002</v>
      </c>
      <c r="AD35" s="35">
        <v>2.0337035329333002</v>
      </c>
      <c r="AE35" s="35">
        <v>0</v>
      </c>
      <c r="AF35" s="35">
        <v>14.279732065853603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27.567868748793916</v>
      </c>
      <c r="AM35" s="35">
        <v>0.42566228299939995</v>
      </c>
      <c r="AN35" s="35">
        <v>7.6142734199999992E-2</v>
      </c>
      <c r="AO35" s="35">
        <v>0</v>
      </c>
      <c r="AP35" s="35">
        <v>5.0403380984942059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78.353544014376041</v>
      </c>
      <c r="AW35" s="35">
        <v>9.4828365414622979</v>
      </c>
      <c r="AX35" s="35">
        <v>0</v>
      </c>
      <c r="AY35" s="35">
        <v>0</v>
      </c>
      <c r="AZ35" s="35">
        <v>44.923871257813794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15.339494559634208</v>
      </c>
      <c r="BG35" s="35">
        <v>1.8410876515327996</v>
      </c>
      <c r="BH35" s="35">
        <v>0</v>
      </c>
      <c r="BI35" s="35">
        <v>0</v>
      </c>
      <c r="BJ35" s="35">
        <v>3.3763148477642995</v>
      </c>
      <c r="BK35" s="36">
        <f>SUM(C35:BJ35)</f>
        <v>243.42225359947207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0.46252907973330004</v>
      </c>
      <c r="E36" s="35">
        <v>0</v>
      </c>
      <c r="F36" s="35">
        <v>0</v>
      </c>
      <c r="G36" s="35">
        <v>0</v>
      </c>
      <c r="H36" s="35">
        <v>0.27868979619520001</v>
      </c>
      <c r="I36" s="35">
        <v>0</v>
      </c>
      <c r="J36" s="35">
        <v>0</v>
      </c>
      <c r="K36" s="35">
        <v>0</v>
      </c>
      <c r="L36" s="35">
        <v>0.39958180049949998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0.21877350269620002</v>
      </c>
      <c r="S36" s="35">
        <v>2.8968589766600002E-2</v>
      </c>
      <c r="T36" s="35">
        <v>0</v>
      </c>
      <c r="U36" s="35">
        <v>0</v>
      </c>
      <c r="V36" s="35">
        <v>0.21725272169979998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15.434094599778977</v>
      </c>
      <c r="AC36" s="35">
        <v>2.3710683994314001</v>
      </c>
      <c r="AD36" s="35">
        <v>0</v>
      </c>
      <c r="AE36" s="35">
        <v>0</v>
      </c>
      <c r="AF36" s="35">
        <v>18.876067120817979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16.40050022515182</v>
      </c>
      <c r="AM36" s="35">
        <v>1.1986652383657002</v>
      </c>
      <c r="AN36" s="35">
        <v>0</v>
      </c>
      <c r="AO36" s="35">
        <v>0</v>
      </c>
      <c r="AP36" s="35">
        <v>10.920459133756697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1.2759356920534983</v>
      </c>
      <c r="AW36" s="35">
        <v>0.52877271726639996</v>
      </c>
      <c r="AX36" s="35">
        <v>0</v>
      </c>
      <c r="AY36" s="35">
        <v>0</v>
      </c>
      <c r="AZ36" s="35">
        <v>1.1729799846992996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0.58534424912429994</v>
      </c>
      <c r="BG36" s="35">
        <v>3.51253456666E-2</v>
      </c>
      <c r="BH36" s="35">
        <v>0</v>
      </c>
      <c r="BI36" s="35">
        <v>0</v>
      </c>
      <c r="BJ36" s="35">
        <v>0.55630958899960015</v>
      </c>
      <c r="BK36" s="36">
        <f>SUM(C36:BJ36)</f>
        <v>70.961117785702868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0.42141192189999993</v>
      </c>
      <c r="E37" s="35">
        <v>0</v>
      </c>
      <c r="F37" s="35">
        <v>0</v>
      </c>
      <c r="G37" s="35">
        <v>0</v>
      </c>
      <c r="H37" s="35">
        <v>1.4516559744468993</v>
      </c>
      <c r="I37" s="35">
        <v>6.7493333333000002E-3</v>
      </c>
      <c r="J37" s="35">
        <v>0</v>
      </c>
      <c r="K37" s="35">
        <v>0</v>
      </c>
      <c r="L37" s="35">
        <v>0.55589804086600003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1.3144278647152987</v>
      </c>
      <c r="S37" s="35">
        <v>1.0162263608998001</v>
      </c>
      <c r="T37" s="35">
        <v>0</v>
      </c>
      <c r="U37" s="35">
        <v>0</v>
      </c>
      <c r="V37" s="35">
        <v>0.24275506513299999</v>
      </c>
      <c r="W37" s="35">
        <v>0</v>
      </c>
      <c r="X37" s="35">
        <v>6.6666666000000009E-6</v>
      </c>
      <c r="Y37" s="35">
        <v>0</v>
      </c>
      <c r="Z37" s="35">
        <v>0</v>
      </c>
      <c r="AA37" s="35">
        <v>0</v>
      </c>
      <c r="AB37" s="35">
        <v>25.564040193877794</v>
      </c>
      <c r="AC37" s="35">
        <v>3.5775035361324012</v>
      </c>
      <c r="AD37" s="35">
        <v>0</v>
      </c>
      <c r="AE37" s="35">
        <v>0</v>
      </c>
      <c r="AF37" s="35">
        <v>27.01290152679395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32.496427696314719</v>
      </c>
      <c r="AM37" s="35">
        <v>3.0295375043327013</v>
      </c>
      <c r="AN37" s="35">
        <v>8.0509999999999998E-2</v>
      </c>
      <c r="AO37" s="35">
        <v>0</v>
      </c>
      <c r="AP37" s="35">
        <v>18.758655775592185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6.6153732550496498</v>
      </c>
      <c r="AW37" s="35">
        <v>0.35379264939970007</v>
      </c>
      <c r="AX37" s="35">
        <v>0</v>
      </c>
      <c r="AY37" s="35">
        <v>0</v>
      </c>
      <c r="AZ37" s="35">
        <v>4.896437101598802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3.3173013612855096</v>
      </c>
      <c r="BG37" s="35">
        <v>0.4131026816333</v>
      </c>
      <c r="BH37" s="35">
        <v>0</v>
      </c>
      <c r="BI37" s="35">
        <v>0</v>
      </c>
      <c r="BJ37" s="35">
        <v>1.7462467048663004</v>
      </c>
      <c r="BK37" s="36">
        <f>SUM(C37:BJ37)</f>
        <v>132.87096121483791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0.38421490359999999</v>
      </c>
      <c r="E38" s="35">
        <v>0</v>
      </c>
      <c r="F38" s="35">
        <v>0</v>
      </c>
      <c r="G38" s="35">
        <v>0</v>
      </c>
      <c r="H38" s="35">
        <v>1.0928515315178993</v>
      </c>
      <c r="I38" s="35">
        <v>3.8498333333000004E-3</v>
      </c>
      <c r="J38" s="35">
        <v>0</v>
      </c>
      <c r="K38" s="35">
        <v>0</v>
      </c>
      <c r="L38" s="35">
        <v>1.9485047353656999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0.59872279365240033</v>
      </c>
      <c r="S38" s="35">
        <v>0</v>
      </c>
      <c r="T38" s="35">
        <v>0</v>
      </c>
      <c r="U38" s="35">
        <v>0</v>
      </c>
      <c r="V38" s="35">
        <v>0.16926675809979999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15.8866907579631</v>
      </c>
      <c r="AC38" s="35">
        <v>2.8742695012635995</v>
      </c>
      <c r="AD38" s="35">
        <v>0</v>
      </c>
      <c r="AE38" s="35">
        <v>0</v>
      </c>
      <c r="AF38" s="35">
        <v>18.102213835415178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16.337476337335062</v>
      </c>
      <c r="AM38" s="35">
        <v>1.6579258100313001</v>
      </c>
      <c r="AN38" s="35">
        <v>0</v>
      </c>
      <c r="AO38" s="35">
        <v>0</v>
      </c>
      <c r="AP38" s="35">
        <v>8.9474523123890037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4.0256004562737289</v>
      </c>
      <c r="AW38" s="35">
        <v>0.23710801953260005</v>
      </c>
      <c r="AX38" s="35">
        <v>0</v>
      </c>
      <c r="AY38" s="35">
        <v>0</v>
      </c>
      <c r="AZ38" s="35">
        <v>3.3162623928963009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2.5545634742204029</v>
      </c>
      <c r="BG38" s="35">
        <v>0.57711184636649981</v>
      </c>
      <c r="BH38" s="35">
        <v>0</v>
      </c>
      <c r="BI38" s="35">
        <v>0</v>
      </c>
      <c r="BJ38" s="35">
        <v>1.0669567621317999</v>
      </c>
      <c r="BK38" s="36">
        <f t="shared" ref="BK38:BK41" si="11">SUM(C38:BJ38)</f>
        <v>79.78104206138768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0.43532602139999999</v>
      </c>
      <c r="E39" s="35">
        <v>0</v>
      </c>
      <c r="F39" s="35">
        <v>0</v>
      </c>
      <c r="G39" s="35">
        <v>0</v>
      </c>
      <c r="H39" s="35">
        <v>0.44618218265430015</v>
      </c>
      <c r="I39" s="35">
        <v>6.0643333333000003E-3</v>
      </c>
      <c r="J39" s="35">
        <v>0</v>
      </c>
      <c r="K39" s="35">
        <v>0</v>
      </c>
      <c r="L39" s="35">
        <v>0.2224644620331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0.35779670922070006</v>
      </c>
      <c r="S39" s="35">
        <v>1.6406242566500001E-2</v>
      </c>
      <c r="T39" s="35">
        <v>0</v>
      </c>
      <c r="U39" s="35">
        <v>0</v>
      </c>
      <c r="V39" s="35">
        <v>6.5629160333199987E-2</v>
      </c>
      <c r="W39" s="35">
        <v>0</v>
      </c>
      <c r="X39" s="35">
        <v>3.3333333000000004E-6</v>
      </c>
      <c r="Y39" s="35">
        <v>0</v>
      </c>
      <c r="Z39" s="35">
        <v>0</v>
      </c>
      <c r="AA39" s="35">
        <v>0</v>
      </c>
      <c r="AB39" s="35">
        <v>6.180218566023739</v>
      </c>
      <c r="AC39" s="35">
        <v>1.1268266666662001</v>
      </c>
      <c r="AD39" s="35">
        <v>0</v>
      </c>
      <c r="AE39" s="35">
        <v>0</v>
      </c>
      <c r="AF39" s="35">
        <v>7.8822087864950108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6.8003234748413348</v>
      </c>
      <c r="AM39" s="35">
        <v>0.59898440696600008</v>
      </c>
      <c r="AN39" s="35">
        <v>0</v>
      </c>
      <c r="AO39" s="35">
        <v>0</v>
      </c>
      <c r="AP39" s="35">
        <v>3.996648115462802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1.4547757829498007</v>
      </c>
      <c r="AW39" s="35">
        <v>5.0417491866400009E-2</v>
      </c>
      <c r="AX39" s="35">
        <v>0</v>
      </c>
      <c r="AY39" s="35">
        <v>0</v>
      </c>
      <c r="AZ39" s="35">
        <v>1.5393470636324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0.64996047989079964</v>
      </c>
      <c r="BG39" s="35">
        <v>1.18613333333E-2</v>
      </c>
      <c r="BH39" s="35">
        <v>0</v>
      </c>
      <c r="BI39" s="35">
        <v>0</v>
      </c>
      <c r="BJ39" s="35">
        <v>0.23907297349969997</v>
      </c>
      <c r="BK39" s="36">
        <f t="shared" si="11"/>
        <v>32.080517586501891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0.58469495930000004</v>
      </c>
      <c r="E40" s="35">
        <v>0</v>
      </c>
      <c r="F40" s="35">
        <v>0</v>
      </c>
      <c r="G40" s="35">
        <v>0</v>
      </c>
      <c r="H40" s="35">
        <v>4.829891861664505</v>
      </c>
      <c r="I40" s="35">
        <v>2.7058638984995</v>
      </c>
      <c r="J40" s="35">
        <v>0</v>
      </c>
      <c r="K40" s="35">
        <v>0</v>
      </c>
      <c r="L40" s="35">
        <v>1.8587468285985003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2.9891562196048951</v>
      </c>
      <c r="S40" s="35">
        <v>2.9403414631331999</v>
      </c>
      <c r="T40" s="35">
        <v>0</v>
      </c>
      <c r="U40" s="35">
        <v>0</v>
      </c>
      <c r="V40" s="35">
        <v>1.0451799653319997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59.186694316401862</v>
      </c>
      <c r="AC40" s="35">
        <v>5.9660890816977012</v>
      </c>
      <c r="AD40" s="35">
        <v>3.3683348049999995</v>
      </c>
      <c r="AE40" s="35">
        <v>0</v>
      </c>
      <c r="AF40" s="35">
        <v>27.917529521114417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60.008275492757903</v>
      </c>
      <c r="AM40" s="35">
        <v>1.6597137061320004</v>
      </c>
      <c r="AN40" s="35">
        <v>0</v>
      </c>
      <c r="AO40" s="35">
        <v>0</v>
      </c>
      <c r="AP40" s="35">
        <v>12.420452969353404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61.361842221606011</v>
      </c>
      <c r="AW40" s="35">
        <v>4.7213340916961002</v>
      </c>
      <c r="AX40" s="35">
        <v>0</v>
      </c>
      <c r="AY40" s="35">
        <v>0</v>
      </c>
      <c r="AZ40" s="35">
        <v>28.197224407118579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14.969439643756937</v>
      </c>
      <c r="BG40" s="35">
        <v>0.44607595886599993</v>
      </c>
      <c r="BH40" s="35">
        <v>0</v>
      </c>
      <c r="BI40" s="35">
        <v>0</v>
      </c>
      <c r="BJ40" s="35">
        <v>2.7412019648309012</v>
      </c>
      <c r="BK40" s="36">
        <f t="shared" ref="BK40" si="12">SUM(C40:BJ40)</f>
        <v>299.91808337646438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0.41405522313330001</v>
      </c>
      <c r="E41" s="35">
        <v>0</v>
      </c>
      <c r="F41" s="35">
        <v>0</v>
      </c>
      <c r="G41" s="35">
        <v>0</v>
      </c>
      <c r="H41" s="35">
        <v>0.43688655359340017</v>
      </c>
      <c r="I41" s="35">
        <v>3.3190666666599998E-2</v>
      </c>
      <c r="J41" s="35">
        <v>0</v>
      </c>
      <c r="K41" s="35">
        <v>0</v>
      </c>
      <c r="L41" s="35">
        <v>0.53636567939949986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0.38620826246020007</v>
      </c>
      <c r="S41" s="35">
        <v>0</v>
      </c>
      <c r="T41" s="35">
        <v>0</v>
      </c>
      <c r="U41" s="35">
        <v>0</v>
      </c>
      <c r="V41" s="35">
        <v>0.29503186913300006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16.561478077581466</v>
      </c>
      <c r="AC41" s="35">
        <v>3.2281911450313991</v>
      </c>
      <c r="AD41" s="35">
        <v>0</v>
      </c>
      <c r="AE41" s="35">
        <v>0</v>
      </c>
      <c r="AF41" s="35">
        <v>21.168792390081272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20.241069611456677</v>
      </c>
      <c r="AM41" s="35">
        <v>3.1167415708313984</v>
      </c>
      <c r="AN41" s="35">
        <v>0</v>
      </c>
      <c r="AO41" s="35">
        <v>0</v>
      </c>
      <c r="AP41" s="35">
        <v>14.510842722118785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2.5990611686058998</v>
      </c>
      <c r="AW41" s="35">
        <v>0.4055446744665</v>
      </c>
      <c r="AX41" s="35">
        <v>0</v>
      </c>
      <c r="AY41" s="35">
        <v>0</v>
      </c>
      <c r="AZ41" s="35">
        <v>1.0147272736320996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1.1502303277852013</v>
      </c>
      <c r="BG41" s="35">
        <v>0.40817439999990002</v>
      </c>
      <c r="BH41" s="35">
        <v>4.0373333333300003E-2</v>
      </c>
      <c r="BI41" s="35">
        <v>0</v>
      </c>
      <c r="BJ41" s="35">
        <v>0.36552366039950007</v>
      </c>
      <c r="BK41" s="36">
        <f t="shared" si="11"/>
        <v>86.912488609709385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0.43139303496660003</v>
      </c>
      <c r="E42" s="35">
        <v>0</v>
      </c>
      <c r="F42" s="35">
        <v>0</v>
      </c>
      <c r="G42" s="35">
        <v>0</v>
      </c>
      <c r="H42" s="35">
        <v>2.0975915867471997</v>
      </c>
      <c r="I42" s="35">
        <v>3.9105614666599994E-2</v>
      </c>
      <c r="J42" s="35">
        <v>0</v>
      </c>
      <c r="K42" s="35">
        <v>0</v>
      </c>
      <c r="L42" s="35">
        <v>0.77542931503289991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1.4739066638143008</v>
      </c>
      <c r="S42" s="35">
        <v>3.2099187133200001E-2</v>
      </c>
      <c r="T42" s="35">
        <v>0</v>
      </c>
      <c r="U42" s="35">
        <v>0</v>
      </c>
      <c r="V42" s="35">
        <v>0.29527079649959997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34.497003141823477</v>
      </c>
      <c r="AC42" s="35">
        <v>3.7661096592306009</v>
      </c>
      <c r="AD42" s="35">
        <v>0</v>
      </c>
      <c r="AE42" s="35">
        <v>0</v>
      </c>
      <c r="AF42" s="35">
        <v>26.849872159742219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38.758258318674919</v>
      </c>
      <c r="AM42" s="35">
        <v>1.4091344541643998</v>
      </c>
      <c r="AN42" s="35">
        <v>0</v>
      </c>
      <c r="AO42" s="35">
        <v>0</v>
      </c>
      <c r="AP42" s="35">
        <v>12.866911481651019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7.7895952663289982</v>
      </c>
      <c r="AW42" s="35">
        <v>1.8754444174320999</v>
      </c>
      <c r="AX42" s="35">
        <v>0</v>
      </c>
      <c r="AY42" s="35">
        <v>0</v>
      </c>
      <c r="AZ42" s="35">
        <v>3.8998988912642001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3.6251680251187874</v>
      </c>
      <c r="BG42" s="35">
        <v>0.12450027169950001</v>
      </c>
      <c r="BH42" s="35">
        <v>0</v>
      </c>
      <c r="BI42" s="35">
        <v>0</v>
      </c>
      <c r="BJ42" s="35">
        <v>1.4030005168648998</v>
      </c>
      <c r="BK42" s="36">
        <f>SUM(C42:BJ42)</f>
        <v>142.00969280285554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2.3754632647999001</v>
      </c>
      <c r="E43" s="35">
        <v>0</v>
      </c>
      <c r="F43" s="35">
        <v>0</v>
      </c>
      <c r="G43" s="35">
        <v>0</v>
      </c>
      <c r="H43" s="35">
        <v>3.0637305562112997</v>
      </c>
      <c r="I43" s="35">
        <v>45.719145689866288</v>
      </c>
      <c r="J43" s="35">
        <v>0</v>
      </c>
      <c r="K43" s="35">
        <v>0</v>
      </c>
      <c r="L43" s="35">
        <v>1.3161855700323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1.7586629132437999</v>
      </c>
      <c r="S43" s="35">
        <v>5.1253490513997004</v>
      </c>
      <c r="T43" s="35">
        <v>0</v>
      </c>
      <c r="U43" s="35">
        <v>0</v>
      </c>
      <c r="V43" s="35">
        <v>0.26412993859959999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14.654288990967812</v>
      </c>
      <c r="AC43" s="35">
        <v>1.8735389674657004</v>
      </c>
      <c r="AD43" s="35">
        <v>0.38836027360000003</v>
      </c>
      <c r="AE43" s="35">
        <v>0</v>
      </c>
      <c r="AF43" s="35">
        <v>4.9547954295309014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12.643373167346812</v>
      </c>
      <c r="AM43" s="35">
        <v>1.6420851830326002</v>
      </c>
      <c r="AN43" s="35">
        <v>0.35185101029999999</v>
      </c>
      <c r="AO43" s="35">
        <v>0</v>
      </c>
      <c r="AP43" s="35">
        <v>1.8764204462987009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15.260094921140391</v>
      </c>
      <c r="AW43" s="35">
        <v>45.32821269589909</v>
      </c>
      <c r="AX43" s="35">
        <v>0</v>
      </c>
      <c r="AY43" s="35">
        <v>0</v>
      </c>
      <c r="AZ43" s="35">
        <v>4.3226287229975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4.9122901066020939</v>
      </c>
      <c r="BG43" s="35">
        <v>6.0867711166599996E-2</v>
      </c>
      <c r="BH43" s="35">
        <v>0</v>
      </c>
      <c r="BI43" s="35">
        <v>0</v>
      </c>
      <c r="BJ43" s="35">
        <v>0.57377999249950007</v>
      </c>
      <c r="BK43" s="36">
        <f>SUM(C43:BJ43)</f>
        <v>168.4652546030006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0.61476383136659996</v>
      </c>
      <c r="E44" s="35">
        <v>0</v>
      </c>
      <c r="F44" s="35">
        <v>0</v>
      </c>
      <c r="G44" s="35">
        <v>0</v>
      </c>
      <c r="H44" s="35">
        <v>3.8476537027087967</v>
      </c>
      <c r="I44" s="35">
        <v>6.6725061766299998E-2</v>
      </c>
      <c r="J44" s="35">
        <v>0</v>
      </c>
      <c r="K44" s="35">
        <v>0</v>
      </c>
      <c r="L44" s="35">
        <v>1.6430753395323001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2.205534790512</v>
      </c>
      <c r="S44" s="35">
        <v>0</v>
      </c>
      <c r="T44" s="35">
        <v>0</v>
      </c>
      <c r="U44" s="35">
        <v>0</v>
      </c>
      <c r="V44" s="35">
        <v>0.2050930612331</v>
      </c>
      <c r="W44" s="35">
        <v>0</v>
      </c>
      <c r="X44" s="35">
        <v>3.333333E-4</v>
      </c>
      <c r="Y44" s="35">
        <v>0</v>
      </c>
      <c r="Z44" s="35">
        <v>0</v>
      </c>
      <c r="AA44" s="35">
        <v>0</v>
      </c>
      <c r="AB44" s="35">
        <v>5.0363504767600986</v>
      </c>
      <c r="AC44" s="35">
        <v>0.1520349335665</v>
      </c>
      <c r="AD44" s="35">
        <v>0</v>
      </c>
      <c r="AE44" s="35">
        <v>0</v>
      </c>
      <c r="AF44" s="35">
        <v>1.1931736604322003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3.7762856345891964</v>
      </c>
      <c r="AM44" s="35">
        <v>0.1242776049997</v>
      </c>
      <c r="AN44" s="35">
        <v>0</v>
      </c>
      <c r="AO44" s="35">
        <v>0</v>
      </c>
      <c r="AP44" s="35">
        <v>0.51698170486599992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8.6293665470986038</v>
      </c>
      <c r="AW44" s="35">
        <v>2.4144425486663996</v>
      </c>
      <c r="AX44" s="35">
        <v>6.6130690000000005E-4</v>
      </c>
      <c r="AY44" s="35">
        <v>0</v>
      </c>
      <c r="AZ44" s="35">
        <v>6.7496343366655012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2.1669760339129982</v>
      </c>
      <c r="BG44" s="35">
        <v>0.48425262346660003</v>
      </c>
      <c r="BH44" s="35">
        <v>0</v>
      </c>
      <c r="BI44" s="35">
        <v>0</v>
      </c>
      <c r="BJ44" s="35">
        <v>0.1232378812998</v>
      </c>
      <c r="BK44" s="36">
        <f>SUM(C44:BJ44)</f>
        <v>39.950854413642702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0.3619926812</v>
      </c>
      <c r="E45" s="45">
        <v>0</v>
      </c>
      <c r="F45" s="45">
        <v>0</v>
      </c>
      <c r="G45" s="45">
        <v>0</v>
      </c>
      <c r="H45" s="45">
        <v>1.7911161635711987</v>
      </c>
      <c r="I45" s="45">
        <v>1.53170292331E-2</v>
      </c>
      <c r="J45" s="45">
        <v>0</v>
      </c>
      <c r="K45" s="45">
        <v>0</v>
      </c>
      <c r="L45" s="45">
        <v>0.65853266633270002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1.445795346538199</v>
      </c>
      <c r="S45" s="45">
        <v>0.1346187218664</v>
      </c>
      <c r="T45" s="45">
        <v>0</v>
      </c>
      <c r="U45" s="45">
        <v>0</v>
      </c>
      <c r="V45" s="45">
        <v>0.59462754833270004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17.812624461396474</v>
      </c>
      <c r="AC45" s="45">
        <v>1.5576320887307</v>
      </c>
      <c r="AD45" s="45">
        <v>0</v>
      </c>
      <c r="AE45" s="45">
        <v>0</v>
      </c>
      <c r="AF45" s="45">
        <v>12.270078304783615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24.721142812401474</v>
      </c>
      <c r="AM45" s="45">
        <v>1.1495742294981999</v>
      </c>
      <c r="AN45" s="45">
        <v>0</v>
      </c>
      <c r="AO45" s="45">
        <v>0</v>
      </c>
      <c r="AP45" s="45">
        <v>11.566793849984704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7.2968470102514589</v>
      </c>
      <c r="AW45" s="45">
        <v>0.42091673443260003</v>
      </c>
      <c r="AX45" s="45">
        <v>0</v>
      </c>
      <c r="AY45" s="45">
        <v>0</v>
      </c>
      <c r="AZ45" s="45">
        <v>3.2383319512631989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5.5483679440959364</v>
      </c>
      <c r="BG45" s="45">
        <v>0.15649690203269997</v>
      </c>
      <c r="BH45" s="45">
        <v>0</v>
      </c>
      <c r="BI45" s="45">
        <v>0</v>
      </c>
      <c r="BJ45" s="45">
        <v>1.2579828008654996</v>
      </c>
      <c r="BK45" s="36">
        <f>SUM(C45:BJ45)</f>
        <v>91.998789246810873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7.0867924897663013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23.352449240886905</v>
      </c>
      <c r="I46" s="31">
        <f t="shared" si="13"/>
        <v>49.526337649731389</v>
      </c>
      <c r="J46" s="31">
        <f t="shared" si="13"/>
        <v>0</v>
      </c>
      <c r="K46" s="31">
        <f t="shared" si="13"/>
        <v>0</v>
      </c>
      <c r="L46" s="31">
        <f t="shared" si="13"/>
        <v>12.4974849522909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14.407024691808095</v>
      </c>
      <c r="S46" s="31">
        <f t="shared" si="13"/>
        <v>9.3223828781653992</v>
      </c>
      <c r="T46" s="31">
        <f t="shared" si="13"/>
        <v>0</v>
      </c>
      <c r="U46" s="31">
        <f t="shared" si="13"/>
        <v>0</v>
      </c>
      <c r="V46" s="31">
        <f t="shared" si="13"/>
        <v>4.0268674410614995</v>
      </c>
      <c r="W46" s="31">
        <f t="shared" si="13"/>
        <v>0</v>
      </c>
      <c r="X46" s="31">
        <f t="shared" si="13"/>
        <v>3.4333329989999999E-4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239.71480997499989</v>
      </c>
      <c r="AC46" s="31">
        <f t="shared" si="13"/>
        <v>27.824377803415207</v>
      </c>
      <c r="AD46" s="31">
        <f t="shared" si="13"/>
        <v>5.7903986115333002</v>
      </c>
      <c r="AE46" s="31">
        <f t="shared" si="13"/>
        <v>0</v>
      </c>
      <c r="AF46" s="31">
        <f t="shared" si="13"/>
        <v>180.50736480106033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259.75100151966382</v>
      </c>
      <c r="AM46" s="31">
        <f t="shared" si="13"/>
        <v>16.0123019913534</v>
      </c>
      <c r="AN46" s="31">
        <f t="shared" si="13"/>
        <v>0.50850374450000002</v>
      </c>
      <c r="AO46" s="31">
        <f t="shared" si="13"/>
        <v>0</v>
      </c>
      <c r="AP46" s="31">
        <f t="shared" si="13"/>
        <v>101.42195660996749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194.66203633573409</v>
      </c>
      <c r="AW46" s="31">
        <f t="shared" si="13"/>
        <v>65.818822582120177</v>
      </c>
      <c r="AX46" s="31">
        <f t="shared" si="13"/>
        <v>6.6130690000000005E-4</v>
      </c>
      <c r="AY46" s="31">
        <f t="shared" si="13"/>
        <v>0</v>
      </c>
      <c r="AZ46" s="31">
        <f t="shared" si="13"/>
        <v>103.27134338358169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54.819136205427171</v>
      </c>
      <c r="BG46" s="31">
        <f t="shared" si="13"/>
        <v>4.5586567257637993</v>
      </c>
      <c r="BH46" s="31">
        <f t="shared" si="13"/>
        <v>4.0373333333300003E-2</v>
      </c>
      <c r="BI46" s="31">
        <f t="shared" si="13"/>
        <v>0</v>
      </c>
      <c r="BJ46" s="31">
        <f t="shared" si="13"/>
        <v>13.449627694021801</v>
      </c>
      <c r="BK46" s="33">
        <f t="shared" si="13"/>
        <v>1388.3710553003859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7.7098931051663016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35.547029966497817</v>
      </c>
      <c r="I47" s="31">
        <f t="shared" si="14"/>
        <v>49.925289571430092</v>
      </c>
      <c r="J47" s="31">
        <f t="shared" si="14"/>
        <v>0</v>
      </c>
      <c r="K47" s="31">
        <f t="shared" si="14"/>
        <v>0</v>
      </c>
      <c r="L47" s="31">
        <f t="shared" si="14"/>
        <v>14.182606605222199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23.028408332662615</v>
      </c>
      <c r="S47" s="31">
        <f t="shared" si="14"/>
        <v>9.7550988384977</v>
      </c>
      <c r="T47" s="31">
        <f t="shared" si="14"/>
        <v>0</v>
      </c>
      <c r="U47" s="31">
        <f t="shared" si="14"/>
        <v>0</v>
      </c>
      <c r="V47" s="31">
        <f t="shared" si="14"/>
        <v>4.5890890982935995</v>
      </c>
      <c r="W47" s="31">
        <f t="shared" si="14"/>
        <v>0</v>
      </c>
      <c r="X47" s="31">
        <f t="shared" si="14"/>
        <v>3.4333329989999999E-4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300.33904959538592</v>
      </c>
      <c r="AC47" s="31">
        <f t="shared" si="14"/>
        <v>30.563940814276808</v>
      </c>
      <c r="AD47" s="31">
        <f t="shared" si="14"/>
        <v>5.7903986115333002</v>
      </c>
      <c r="AE47" s="31">
        <f t="shared" si="14"/>
        <v>0</v>
      </c>
      <c r="AF47" s="31">
        <f t="shared" si="14"/>
        <v>196.09120364667933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315.16539118408275</v>
      </c>
      <c r="AM47" s="31">
        <f t="shared" si="14"/>
        <v>17.807395952882999</v>
      </c>
      <c r="AN47" s="31">
        <f t="shared" si="14"/>
        <v>0.50850374450000002</v>
      </c>
      <c r="AO47" s="31">
        <f t="shared" si="14"/>
        <v>0</v>
      </c>
      <c r="AP47" s="31">
        <f t="shared" si="14"/>
        <v>110.11791426905749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373.42758863325139</v>
      </c>
      <c r="AW47" s="31">
        <f t="shared" si="14"/>
        <v>80.019740028828295</v>
      </c>
      <c r="AX47" s="31">
        <f t="shared" si="14"/>
        <v>6.6130690000000005E-4</v>
      </c>
      <c r="AY47" s="31">
        <f t="shared" si="14"/>
        <v>0</v>
      </c>
      <c r="AZ47" s="31">
        <f t="shared" si="14"/>
        <v>139.76861154292624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92.359157061698852</v>
      </c>
      <c r="BG47" s="31">
        <f t="shared" si="14"/>
        <v>6.5861252225585982</v>
      </c>
      <c r="BH47" s="31">
        <f t="shared" si="14"/>
        <v>4.0373333333300003E-2</v>
      </c>
      <c r="BI47" s="31">
        <f t="shared" si="14"/>
        <v>0</v>
      </c>
      <c r="BJ47" s="31">
        <f t="shared" si="14"/>
        <v>16.810803512284902</v>
      </c>
      <c r="BK47" s="33">
        <f>BK46+BK33</f>
        <v>1830.1346173112506</v>
      </c>
    </row>
    <row r="48" spans="1:67" ht="3" customHeight="1" x14ac:dyDescent="0.2">
      <c r="A48" s="16"/>
      <c r="B48" s="20"/>
      <c r="C48" s="68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9"/>
    </row>
    <row r="49" spans="1:67" x14ac:dyDescent="0.2">
      <c r="A49" s="16" t="s">
        <v>16</v>
      </c>
      <c r="B49" s="19" t="s">
        <v>8</v>
      </c>
      <c r="C49" s="68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9"/>
    </row>
    <row r="50" spans="1:67" x14ac:dyDescent="0.2">
      <c r="A50" s="16" t="s">
        <v>76</v>
      </c>
      <c r="B50" s="20" t="s">
        <v>17</v>
      </c>
      <c r="C50" s="68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9"/>
    </row>
    <row r="51" spans="1:67" x14ac:dyDescent="0.2">
      <c r="A51" s="16"/>
      <c r="B51" s="21" t="s">
        <v>116</v>
      </c>
      <c r="C51" s="31">
        <v>0</v>
      </c>
      <c r="D51" s="31">
        <v>0.61242345616659999</v>
      </c>
      <c r="E51" s="31">
        <v>0</v>
      </c>
      <c r="F51" s="31">
        <v>0</v>
      </c>
      <c r="G51" s="31">
        <v>0</v>
      </c>
      <c r="H51" s="31">
        <v>0.16565071696589997</v>
      </c>
      <c r="I51" s="31">
        <v>5.1130933329999995E-4</v>
      </c>
      <c r="J51" s="31">
        <v>0</v>
      </c>
      <c r="K51" s="31">
        <v>0</v>
      </c>
      <c r="L51" s="31">
        <v>6.8654812999999993E-3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3.8789380899099987E-2</v>
      </c>
      <c r="S51" s="31">
        <v>0</v>
      </c>
      <c r="T51" s="31">
        <v>0</v>
      </c>
      <c r="U51" s="31">
        <v>0</v>
      </c>
      <c r="V51" s="31">
        <v>2.0119750700000001E-2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0.80847747752869981</v>
      </c>
      <c r="AC51" s="31">
        <v>9.3209009833200004E-2</v>
      </c>
      <c r="AD51" s="31">
        <v>0</v>
      </c>
      <c r="AE51" s="31">
        <v>0</v>
      </c>
      <c r="AF51" s="31">
        <v>1.1700757345327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0.85124892292609955</v>
      </c>
      <c r="AM51" s="31">
        <v>4.4120862699999999E-2</v>
      </c>
      <c r="AN51" s="31">
        <v>0</v>
      </c>
      <c r="AO51" s="31">
        <v>0</v>
      </c>
      <c r="AP51" s="31">
        <v>0.79942592193249995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1.5697314229283006</v>
      </c>
      <c r="AW51" s="31">
        <v>0.80721254989969993</v>
      </c>
      <c r="AX51" s="31">
        <v>0</v>
      </c>
      <c r="AY51" s="31">
        <v>0</v>
      </c>
      <c r="AZ51" s="31">
        <v>2.7544419776655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0.30925938406479997</v>
      </c>
      <c r="BG51" s="31">
        <v>0.29140441389999999</v>
      </c>
      <c r="BH51" s="31">
        <v>0</v>
      </c>
      <c r="BI51" s="31">
        <v>0</v>
      </c>
      <c r="BJ51" s="31">
        <v>0.3068237613998</v>
      </c>
      <c r="BK51" s="34">
        <f>SUM(C51:BJ51)</f>
        <v>10.649791534676201</v>
      </c>
    </row>
    <row r="52" spans="1:67" x14ac:dyDescent="0.2">
      <c r="A52" s="16"/>
      <c r="B52" s="21" t="s">
        <v>119</v>
      </c>
      <c r="C52" s="31">
        <v>0</v>
      </c>
      <c r="D52" s="31">
        <v>0.52729274879999999</v>
      </c>
      <c r="E52" s="31">
        <v>0</v>
      </c>
      <c r="F52" s="31">
        <v>0</v>
      </c>
      <c r="G52" s="31">
        <v>0</v>
      </c>
      <c r="H52" s="31">
        <v>1.3706000434540988</v>
      </c>
      <c r="I52" s="31">
        <v>8.1092827766599998E-2</v>
      </c>
      <c r="J52" s="31">
        <v>0</v>
      </c>
      <c r="K52" s="31">
        <v>0</v>
      </c>
      <c r="L52" s="31">
        <v>0.9676450232321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1.2678062216542989</v>
      </c>
      <c r="S52" s="31">
        <v>0.19137110229990001</v>
      </c>
      <c r="T52" s="31">
        <v>0</v>
      </c>
      <c r="U52" s="31">
        <v>0</v>
      </c>
      <c r="V52" s="31">
        <v>0.35678805279960002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38.749404090764841</v>
      </c>
      <c r="AC52" s="31">
        <v>3.2461272261970997</v>
      </c>
      <c r="AD52" s="31">
        <v>0.1226754950333</v>
      </c>
      <c r="AE52" s="31">
        <v>0</v>
      </c>
      <c r="AF52" s="31">
        <v>42.425160321404519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45.326731418893985</v>
      </c>
      <c r="AM52" s="31">
        <v>3.8390704039318004</v>
      </c>
      <c r="AN52" s="31">
        <v>0</v>
      </c>
      <c r="AO52" s="31">
        <v>0</v>
      </c>
      <c r="AP52" s="31">
        <v>24.020524238478934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13.696973129651957</v>
      </c>
      <c r="AW52" s="31">
        <v>2.0342181467324001</v>
      </c>
      <c r="AX52" s="31">
        <v>0</v>
      </c>
      <c r="AY52" s="31">
        <v>0</v>
      </c>
      <c r="AZ52" s="31">
        <v>14.156463937924984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5.142435333291691</v>
      </c>
      <c r="BG52" s="31">
        <v>0.59851365133300005</v>
      </c>
      <c r="BH52" s="31">
        <v>0</v>
      </c>
      <c r="BI52" s="31">
        <v>0</v>
      </c>
      <c r="BJ52" s="31">
        <v>3.5150189898311006</v>
      </c>
      <c r="BK52" s="34">
        <f>SUM(C52:BJ52)</f>
        <v>201.63591240347625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1.1397162049666001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1.5362507604199989</v>
      </c>
      <c r="I53" s="31">
        <f t="shared" si="15"/>
        <v>8.1604137099899998E-2</v>
      </c>
      <c r="J53" s="31">
        <f t="shared" si="15"/>
        <v>0</v>
      </c>
      <c r="K53" s="31">
        <f t="shared" si="15"/>
        <v>0</v>
      </c>
      <c r="L53" s="31">
        <f t="shared" si="15"/>
        <v>0.97451050453209997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1.3065956025533989</v>
      </c>
      <c r="S53" s="31">
        <f t="shared" si="15"/>
        <v>0.19137110229990001</v>
      </c>
      <c r="T53" s="31">
        <f t="shared" si="15"/>
        <v>0</v>
      </c>
      <c r="U53" s="31">
        <f t="shared" si="15"/>
        <v>0</v>
      </c>
      <c r="V53" s="31">
        <f t="shared" si="15"/>
        <v>0.37690780349960001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39.557881568293539</v>
      </c>
      <c r="AC53" s="31">
        <f t="shared" si="15"/>
        <v>3.3393362360302996</v>
      </c>
      <c r="AD53" s="31">
        <f t="shared" si="15"/>
        <v>0.1226754950333</v>
      </c>
      <c r="AE53" s="31">
        <f t="shared" si="15"/>
        <v>0</v>
      </c>
      <c r="AF53" s="31">
        <f t="shared" si="15"/>
        <v>43.595236055937221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46.177980341820081</v>
      </c>
      <c r="AM53" s="31">
        <f t="shared" si="15"/>
        <v>3.8831912666318003</v>
      </c>
      <c r="AN53" s="31">
        <f t="shared" si="15"/>
        <v>0</v>
      </c>
      <c r="AO53" s="31">
        <f t="shared" si="15"/>
        <v>0</v>
      </c>
      <c r="AP53" s="31">
        <f t="shared" si="15"/>
        <v>24.819950160411434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15.266704552580258</v>
      </c>
      <c r="AW53" s="31">
        <f t="shared" si="15"/>
        <v>2.8414306966320999</v>
      </c>
      <c r="AX53" s="31">
        <f t="shared" si="15"/>
        <v>0</v>
      </c>
      <c r="AY53" s="31">
        <f t="shared" si="15"/>
        <v>0</v>
      </c>
      <c r="AZ53" s="31">
        <f t="shared" si="15"/>
        <v>16.910905915590483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5.4516947173564914</v>
      </c>
      <c r="BG53" s="31">
        <f t="shared" si="15"/>
        <v>0.8899180652330001</v>
      </c>
      <c r="BH53" s="31">
        <f t="shared" si="15"/>
        <v>0</v>
      </c>
      <c r="BI53" s="31">
        <f t="shared" si="15"/>
        <v>0</v>
      </c>
      <c r="BJ53" s="31">
        <f t="shared" si="15"/>
        <v>3.8218427512309008</v>
      </c>
      <c r="BK53" s="31">
        <f t="shared" si="15"/>
        <v>212.28570393815247</v>
      </c>
    </row>
    <row r="54" spans="1:67" ht="2.25" customHeight="1" x14ac:dyDescent="0.2">
      <c r="A54" s="16"/>
      <c r="B54" s="20"/>
      <c r="C54" s="68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9"/>
    </row>
    <row r="55" spans="1:67" x14ac:dyDescent="0.2">
      <c r="A55" s="16" t="s">
        <v>4</v>
      </c>
      <c r="B55" s="19" t="s">
        <v>9</v>
      </c>
      <c r="C55" s="68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9"/>
    </row>
    <row r="56" spans="1:67" x14ac:dyDescent="0.2">
      <c r="A56" s="16" t="s">
        <v>76</v>
      </c>
      <c r="B56" s="20" t="s">
        <v>18</v>
      </c>
      <c r="C56" s="68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9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37.098799999999997</v>
      </c>
      <c r="AR57" s="35">
        <v>0</v>
      </c>
      <c r="AS57" s="35">
        <v>0</v>
      </c>
      <c r="AT57" s="35">
        <v>0</v>
      </c>
      <c r="AU57" s="35">
        <v>0</v>
      </c>
      <c r="AV57" s="35">
        <v>17.468399999999995</v>
      </c>
      <c r="AW57" s="35">
        <v>1.8000000000000003</v>
      </c>
      <c r="AX57" s="35">
        <v>0</v>
      </c>
      <c r="AY57" s="35">
        <v>0</v>
      </c>
      <c r="AZ57" s="35">
        <v>11.47253304836082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7.0802999999999994</v>
      </c>
      <c r="BG57" s="35">
        <v>0.23380000000000001</v>
      </c>
      <c r="BH57" s="35">
        <v>0</v>
      </c>
      <c r="BI57" s="35">
        <v>0</v>
      </c>
      <c r="BJ57" s="35">
        <v>2.4564999999999997</v>
      </c>
      <c r="BK57" s="34">
        <f>SUM(C57:BJ57)</f>
        <v>77.610333048360815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37.098799999999997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17.468399999999995</v>
      </c>
      <c r="AW58" s="31">
        <f t="shared" si="16"/>
        <v>1.8000000000000003</v>
      </c>
      <c r="AX58" s="31">
        <f t="shared" si="16"/>
        <v>0</v>
      </c>
      <c r="AY58" s="31">
        <f t="shared" si="16"/>
        <v>0</v>
      </c>
      <c r="AZ58" s="31">
        <f t="shared" si="16"/>
        <v>11.47253304836082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7.0802999999999994</v>
      </c>
      <c r="BG58" s="31">
        <f t="shared" si="16"/>
        <v>0.23380000000000001</v>
      </c>
      <c r="BH58" s="31">
        <f t="shared" si="16"/>
        <v>0</v>
      </c>
      <c r="BI58" s="31">
        <f t="shared" si="16"/>
        <v>0</v>
      </c>
      <c r="BJ58" s="31">
        <f t="shared" si="16"/>
        <v>2.4564999999999997</v>
      </c>
      <c r="BK58" s="34">
        <f>SUM(BK57)</f>
        <v>77.610333048360815</v>
      </c>
    </row>
    <row r="59" spans="1:67" x14ac:dyDescent="0.2">
      <c r="A59" s="16" t="s">
        <v>77</v>
      </c>
      <c r="B59" s="20" t="s">
        <v>19</v>
      </c>
      <c r="C59" s="68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9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37.098799999999997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17.468399999999995</v>
      </c>
      <c r="AW62" s="33">
        <f t="shared" si="18"/>
        <v>1.8000000000000003</v>
      </c>
      <c r="AX62" s="33">
        <f t="shared" si="18"/>
        <v>0</v>
      </c>
      <c r="AY62" s="33">
        <f t="shared" si="18"/>
        <v>0</v>
      </c>
      <c r="AZ62" s="33">
        <f t="shared" si="18"/>
        <v>11.47253304836082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7.0802999999999994</v>
      </c>
      <c r="BG62" s="33">
        <f t="shared" si="18"/>
        <v>0.23380000000000001</v>
      </c>
      <c r="BH62" s="33">
        <f t="shared" si="18"/>
        <v>0</v>
      </c>
      <c r="BI62" s="33">
        <f t="shared" si="18"/>
        <v>0</v>
      </c>
      <c r="BJ62" s="33">
        <f t="shared" si="18"/>
        <v>2.4564999999999997</v>
      </c>
      <c r="BK62" s="33">
        <f>BK61+BK58</f>
        <v>77.610333048360815</v>
      </c>
      <c r="BL62" s="37"/>
      <c r="BM62" s="61"/>
    </row>
    <row r="63" spans="1:67" ht="4.5" customHeight="1" x14ac:dyDescent="0.2">
      <c r="A63" s="16"/>
      <c r="B63" s="20"/>
      <c r="C63" s="68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9"/>
    </row>
    <row r="64" spans="1:67" x14ac:dyDescent="0.2">
      <c r="A64" s="16" t="s">
        <v>20</v>
      </c>
      <c r="B64" s="19" t="s">
        <v>21</v>
      </c>
      <c r="C64" s="68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9"/>
    </row>
    <row r="65" spans="1:65" x14ac:dyDescent="0.2">
      <c r="A65" s="16" t="s">
        <v>76</v>
      </c>
      <c r="B65" s="20" t="s">
        <v>22</v>
      </c>
      <c r="C65" s="68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9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68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9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94.245001837399116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42.044622171450875</v>
      </c>
      <c r="I69" s="39">
        <f t="shared" si="20"/>
        <v>190.71866206982764</v>
      </c>
      <c r="J69" s="39">
        <f t="shared" si="20"/>
        <v>110.7586585477323</v>
      </c>
      <c r="K69" s="39">
        <f t="shared" si="20"/>
        <v>0</v>
      </c>
      <c r="L69" s="39">
        <f t="shared" si="20"/>
        <v>102.73772379514432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27.544417254457613</v>
      </c>
      <c r="S69" s="39">
        <f t="shared" si="20"/>
        <v>357.39035614469725</v>
      </c>
      <c r="T69" s="39">
        <f t="shared" si="20"/>
        <v>99.3318305732992</v>
      </c>
      <c r="U69" s="39">
        <f t="shared" si="20"/>
        <v>0</v>
      </c>
      <c r="V69" s="39">
        <f t="shared" si="20"/>
        <v>14.375152630621697</v>
      </c>
      <c r="W69" s="39">
        <f t="shared" si="20"/>
        <v>0</v>
      </c>
      <c r="X69" s="39">
        <f t="shared" si="20"/>
        <v>3.4333329989999999E-4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349.47660387300766</v>
      </c>
      <c r="AC69" s="39">
        <f t="shared" si="20"/>
        <v>115.7097897230674</v>
      </c>
      <c r="AD69" s="39">
        <f t="shared" si="20"/>
        <v>16.089395657333004</v>
      </c>
      <c r="AE69" s="39">
        <f t="shared" si="20"/>
        <v>0</v>
      </c>
      <c r="AF69" s="39">
        <f t="shared" si="20"/>
        <v>367.05850472529335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370.45163380852483</v>
      </c>
      <c r="AM69" s="39">
        <f t="shared" si="20"/>
        <v>57.887760620446102</v>
      </c>
      <c r="AN69" s="39">
        <f t="shared" si="20"/>
        <v>108.62185860659801</v>
      </c>
      <c r="AO69" s="39">
        <f t="shared" si="20"/>
        <v>0</v>
      </c>
      <c r="AP69" s="39">
        <f t="shared" si="20"/>
        <v>181.48204875758469</v>
      </c>
      <c r="AQ69" s="39">
        <f t="shared" si="20"/>
        <v>37.098799999999997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418.17937583871623</v>
      </c>
      <c r="AW69" s="39">
        <f t="shared" si="20"/>
        <v>161.99800482472304</v>
      </c>
      <c r="AX69" s="39">
        <f t="shared" si="20"/>
        <v>8.9363201520330993</v>
      </c>
      <c r="AY69" s="39">
        <f t="shared" si="20"/>
        <v>0</v>
      </c>
      <c r="AZ69" s="39">
        <f t="shared" si="20"/>
        <v>226.51961802420081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107.58894344356924</v>
      </c>
      <c r="BG69" s="39">
        <f t="shared" si="20"/>
        <v>11.297825365057298</v>
      </c>
      <c r="BH69" s="39">
        <f t="shared" si="20"/>
        <v>19.707371843399699</v>
      </c>
      <c r="BI69" s="39">
        <f t="shared" si="20"/>
        <v>0</v>
      </c>
      <c r="BJ69" s="39">
        <f t="shared" si="20"/>
        <v>31.842558881100395</v>
      </c>
      <c r="BK69" s="39">
        <f>BK28+BK47+BK53+BK62+BK67</f>
        <v>3629.0931825025846</v>
      </c>
      <c r="BL69" s="37"/>
      <c r="BM69" s="44"/>
    </row>
    <row r="70" spans="1:65" ht="4.5" customHeight="1" x14ac:dyDescent="0.2">
      <c r="A70" s="16"/>
      <c r="B70" s="25"/>
      <c r="C70" s="65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7"/>
    </row>
    <row r="71" spans="1:65" ht="14.25" customHeight="1" x14ac:dyDescent="0.3">
      <c r="A71" s="16" t="s">
        <v>5</v>
      </c>
      <c r="B71" s="26" t="s">
        <v>24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7"/>
    </row>
    <row r="72" spans="1:65" x14ac:dyDescent="0.2">
      <c r="A72" s="16"/>
      <c r="B72" s="29" t="s">
        <v>112</v>
      </c>
      <c r="C72" s="35">
        <v>0</v>
      </c>
      <c r="D72" s="35">
        <v>0.78766043696660004</v>
      </c>
      <c r="E72" s="35">
        <v>0</v>
      </c>
      <c r="F72" s="35">
        <v>0</v>
      </c>
      <c r="G72" s="35">
        <v>0</v>
      </c>
      <c r="H72" s="35">
        <v>0.9321172297556003</v>
      </c>
      <c r="I72" s="35">
        <v>7.2606261333300004E-2</v>
      </c>
      <c r="J72" s="35">
        <v>0</v>
      </c>
      <c r="K72" s="35">
        <v>0</v>
      </c>
      <c r="L72" s="35">
        <v>3.8573196933299997E-2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0.52800988808889993</v>
      </c>
      <c r="S72" s="35">
        <v>0</v>
      </c>
      <c r="T72" s="35">
        <v>0</v>
      </c>
      <c r="U72" s="35">
        <v>0</v>
      </c>
      <c r="V72" s="35">
        <v>0.16591706386650001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13.731637133573788</v>
      </c>
      <c r="AC72" s="35">
        <v>7.5361758499499998E-2</v>
      </c>
      <c r="AD72" s="35">
        <v>0</v>
      </c>
      <c r="AE72" s="35">
        <v>0</v>
      </c>
      <c r="AF72" s="35">
        <v>2.2783504304983997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9.9850096920374565</v>
      </c>
      <c r="AM72" s="35">
        <v>0.18929293086639998</v>
      </c>
      <c r="AN72" s="35">
        <v>0</v>
      </c>
      <c r="AO72" s="35">
        <v>0</v>
      </c>
      <c r="AP72" s="35">
        <v>0.19032229316649998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4.8197209468888902</v>
      </c>
      <c r="AW72" s="35">
        <v>6.4700435833199996E-2</v>
      </c>
      <c r="AX72" s="35">
        <v>0</v>
      </c>
      <c r="AY72" s="35">
        <v>0</v>
      </c>
      <c r="AZ72" s="35">
        <v>1.6257301383989999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1.7156000264083955</v>
      </c>
      <c r="BG72" s="35">
        <v>6.8076342998999997E-3</v>
      </c>
      <c r="BH72" s="35">
        <v>0</v>
      </c>
      <c r="BI72" s="35">
        <v>0</v>
      </c>
      <c r="BJ72" s="35">
        <v>0</v>
      </c>
      <c r="BK72" s="34">
        <f>SUM(C72:BJ72)</f>
        <v>37.207417497415634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0.78766043696660004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0.9321172297556003</v>
      </c>
      <c r="I73" s="31">
        <f t="shared" si="21"/>
        <v>7.2606261333300004E-2</v>
      </c>
      <c r="J73" s="31">
        <f t="shared" si="21"/>
        <v>0</v>
      </c>
      <c r="K73" s="31">
        <f t="shared" si="21"/>
        <v>0</v>
      </c>
      <c r="L73" s="31">
        <f t="shared" si="21"/>
        <v>3.8573196933299997E-2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0.52800988808889993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0.16591706386650001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13.731637133573788</v>
      </c>
      <c r="AC73" s="31">
        <f t="shared" si="21"/>
        <v>7.5361758499499998E-2</v>
      </c>
      <c r="AD73" s="31">
        <f t="shared" si="21"/>
        <v>0</v>
      </c>
      <c r="AE73" s="31">
        <f t="shared" si="21"/>
        <v>0</v>
      </c>
      <c r="AF73" s="31">
        <f t="shared" si="21"/>
        <v>2.2783504304983997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9.9850096920374565</v>
      </c>
      <c r="AM73" s="31">
        <f t="shared" si="21"/>
        <v>0.18929293086639998</v>
      </c>
      <c r="AN73" s="31">
        <f t="shared" si="21"/>
        <v>0</v>
      </c>
      <c r="AO73" s="31">
        <f t="shared" si="21"/>
        <v>0</v>
      </c>
      <c r="AP73" s="31">
        <f t="shared" si="21"/>
        <v>0.19032229316649998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4.8197209468888902</v>
      </c>
      <c r="AW73" s="31">
        <f t="shared" si="21"/>
        <v>6.4700435833199996E-2</v>
      </c>
      <c r="AX73" s="31">
        <f t="shared" si="21"/>
        <v>0</v>
      </c>
      <c r="AY73" s="31">
        <f t="shared" si="21"/>
        <v>0</v>
      </c>
      <c r="AZ73" s="31">
        <f t="shared" si="21"/>
        <v>1.6257301383989999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1.7156000264083955</v>
      </c>
      <c r="BG73" s="31">
        <f t="shared" si="21"/>
        <v>6.8076342998999997E-3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37.207417497415634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6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workbookViewId="0"/>
  </sheetViews>
  <sheetFormatPr defaultRowHeight="12.75" x14ac:dyDescent="0.2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 x14ac:dyDescent="0.2">
      <c r="B2" s="90" t="s">
        <v>130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17.25" customHeight="1" x14ac:dyDescent="0.2">
      <c r="B3" s="90" t="s">
        <v>113</v>
      </c>
      <c r="C3" s="91"/>
      <c r="D3" s="91"/>
      <c r="E3" s="91"/>
      <c r="F3" s="91"/>
      <c r="G3" s="91"/>
      <c r="H3" s="91"/>
      <c r="I3" s="91"/>
      <c r="J3" s="91"/>
      <c r="K3" s="91"/>
      <c r="L3" s="92"/>
    </row>
    <row r="4" spans="2:12" ht="30" x14ac:dyDescent="0.2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 x14ac:dyDescent="0.2">
      <c r="B5" s="50">
        <v>1</v>
      </c>
      <c r="C5" s="51" t="s">
        <v>39</v>
      </c>
      <c r="D5" s="52">
        <v>0</v>
      </c>
      <c r="E5" s="52">
        <v>0</v>
      </c>
      <c r="F5" s="52">
        <v>0.18327417896590001</v>
      </c>
      <c r="G5" s="52">
        <v>6.0115865999000005E-3</v>
      </c>
      <c r="H5" s="52">
        <v>0</v>
      </c>
      <c r="I5" s="52">
        <v>0</v>
      </c>
      <c r="J5" s="53">
        <v>0</v>
      </c>
      <c r="K5" s="53">
        <f>SUM(D5:J5)</f>
        <v>0.18928576556580001</v>
      </c>
      <c r="L5" s="52">
        <v>0</v>
      </c>
    </row>
    <row r="6" spans="2:12" x14ac:dyDescent="0.2">
      <c r="B6" s="50">
        <v>2</v>
      </c>
      <c r="C6" s="54" t="s">
        <v>40</v>
      </c>
      <c r="D6" s="52">
        <v>1.6039043196988998</v>
      </c>
      <c r="E6" s="52">
        <v>0.6045151740318</v>
      </c>
      <c r="F6" s="52">
        <v>21.760635676004949</v>
      </c>
      <c r="G6" s="52">
        <v>1.7876073668501991</v>
      </c>
      <c r="H6" s="52">
        <v>0</v>
      </c>
      <c r="I6" s="52">
        <v>0.49779999999999996</v>
      </c>
      <c r="J6" s="53">
        <v>0</v>
      </c>
      <c r="K6" s="53">
        <f t="shared" ref="K6:K41" si="0">SUM(D6:J6)</f>
        <v>26.254462536585848</v>
      </c>
      <c r="L6" s="52">
        <v>0.340005077594</v>
      </c>
    </row>
    <row r="7" spans="2:12" x14ac:dyDescent="0.2">
      <c r="B7" s="50">
        <v>3</v>
      </c>
      <c r="C7" s="51" t="s">
        <v>41</v>
      </c>
      <c r="D7" s="52">
        <v>0</v>
      </c>
      <c r="E7" s="52">
        <v>0</v>
      </c>
      <c r="F7" s="52">
        <v>0.45869632393160004</v>
      </c>
      <c r="G7" s="52">
        <v>8.4200845665999991E-3</v>
      </c>
      <c r="H7" s="52">
        <v>0</v>
      </c>
      <c r="I7" s="52">
        <v>4.3E-3</v>
      </c>
      <c r="J7" s="53">
        <v>0</v>
      </c>
      <c r="K7" s="53">
        <f t="shared" si="0"/>
        <v>0.47141640849820005</v>
      </c>
      <c r="L7" s="52">
        <v>7.6710438499799999E-2</v>
      </c>
    </row>
    <row r="8" spans="2:12" x14ac:dyDescent="0.2">
      <c r="B8" s="50">
        <v>4</v>
      </c>
      <c r="C8" s="54" t="s">
        <v>42</v>
      </c>
      <c r="D8" s="52">
        <v>3.4152811447320994</v>
      </c>
      <c r="E8" s="52">
        <v>0.57545869756569989</v>
      </c>
      <c r="F8" s="52">
        <v>9.9478362694298941</v>
      </c>
      <c r="G8" s="52">
        <v>2.5015933643961987</v>
      </c>
      <c r="H8" s="52">
        <v>0</v>
      </c>
      <c r="I8" s="52">
        <v>0.20530000000000001</v>
      </c>
      <c r="J8" s="53">
        <v>0</v>
      </c>
      <c r="K8" s="53">
        <f t="shared" si="0"/>
        <v>16.645469476123893</v>
      </c>
      <c r="L8" s="52">
        <v>0.51583925112680018</v>
      </c>
    </row>
    <row r="9" spans="2:12" x14ac:dyDescent="0.2">
      <c r="B9" s="50">
        <v>5</v>
      </c>
      <c r="C9" s="54" t="s">
        <v>43</v>
      </c>
      <c r="D9" s="52">
        <v>1.1671606678310997</v>
      </c>
      <c r="E9" s="52">
        <v>1.1151262536646001</v>
      </c>
      <c r="F9" s="52">
        <v>31.836117292425893</v>
      </c>
      <c r="G9" s="52">
        <v>5.3386666623379</v>
      </c>
      <c r="H9" s="52">
        <v>0</v>
      </c>
      <c r="I9" s="52">
        <v>1.0367</v>
      </c>
      <c r="J9" s="53">
        <v>0</v>
      </c>
      <c r="K9" s="53">
        <f t="shared" si="0"/>
        <v>40.493770876259497</v>
      </c>
      <c r="L9" s="52">
        <v>0.75930852975739949</v>
      </c>
    </row>
    <row r="10" spans="2:12" x14ac:dyDescent="0.2">
      <c r="B10" s="50">
        <v>6</v>
      </c>
      <c r="C10" s="54" t="s">
        <v>44</v>
      </c>
      <c r="D10" s="52">
        <v>25.260794924299496</v>
      </c>
      <c r="E10" s="52">
        <v>0.89142571039909979</v>
      </c>
      <c r="F10" s="52">
        <v>13.566878963166889</v>
      </c>
      <c r="G10" s="52">
        <v>1.5138908007639995</v>
      </c>
      <c r="H10" s="52">
        <v>0</v>
      </c>
      <c r="I10" s="52">
        <v>0.17420000000000002</v>
      </c>
      <c r="J10" s="53">
        <v>0</v>
      </c>
      <c r="K10" s="53">
        <f t="shared" si="0"/>
        <v>41.407190398629488</v>
      </c>
      <c r="L10" s="52">
        <v>0.32851287393059997</v>
      </c>
    </row>
    <row r="11" spans="2:12" x14ac:dyDescent="0.2">
      <c r="B11" s="50">
        <v>7</v>
      </c>
      <c r="C11" s="54" t="s">
        <v>45</v>
      </c>
      <c r="D11" s="52">
        <v>22.109746554463797</v>
      </c>
      <c r="E11" s="52">
        <v>8.1705464557944012</v>
      </c>
      <c r="F11" s="52">
        <v>25.723630406546771</v>
      </c>
      <c r="G11" s="52">
        <v>6.4026480033754023</v>
      </c>
      <c r="H11" s="52">
        <v>0</v>
      </c>
      <c r="I11" s="52">
        <v>0</v>
      </c>
      <c r="J11" s="53">
        <v>0</v>
      </c>
      <c r="K11" s="53">
        <f t="shared" si="0"/>
        <v>62.40657142018037</v>
      </c>
      <c r="L11" s="52">
        <v>0.42812711889390032</v>
      </c>
    </row>
    <row r="12" spans="2:12" x14ac:dyDescent="0.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v>0</v>
      </c>
      <c r="K12" s="53">
        <f t="shared" si="0"/>
        <v>0</v>
      </c>
      <c r="L12" s="52">
        <v>0</v>
      </c>
    </row>
    <row r="13" spans="2:12" x14ac:dyDescent="0.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  <c r="K13" s="53">
        <f t="shared" si="0"/>
        <v>0</v>
      </c>
      <c r="L13" s="52">
        <v>0</v>
      </c>
    </row>
    <row r="14" spans="2:12" x14ac:dyDescent="0.2">
      <c r="B14" s="50">
        <v>10</v>
      </c>
      <c r="C14" s="54" t="s">
        <v>48</v>
      </c>
      <c r="D14" s="52">
        <v>9.1558830066400004E-2</v>
      </c>
      <c r="E14" s="52">
        <v>0.33421647506630003</v>
      </c>
      <c r="F14" s="52">
        <v>6.8589422309720955</v>
      </c>
      <c r="G14" s="52">
        <v>1.2106688052961003</v>
      </c>
      <c r="H14" s="52">
        <v>0</v>
      </c>
      <c r="I14" s="52">
        <v>0.1186</v>
      </c>
      <c r="J14" s="53">
        <v>0</v>
      </c>
      <c r="K14" s="53">
        <f t="shared" si="0"/>
        <v>8.6139863414008975</v>
      </c>
      <c r="L14" s="52">
        <v>0.37250922546429999</v>
      </c>
    </row>
    <row r="15" spans="2:12" x14ac:dyDescent="0.2">
      <c r="B15" s="50">
        <v>11</v>
      </c>
      <c r="C15" s="54" t="s">
        <v>49</v>
      </c>
      <c r="D15" s="52">
        <v>86.998150929859449</v>
      </c>
      <c r="E15" s="52">
        <v>12.6365982440919</v>
      </c>
      <c r="F15" s="52">
        <v>80.584418992445805</v>
      </c>
      <c r="G15" s="52">
        <v>11.051113497978283</v>
      </c>
      <c r="H15" s="52">
        <v>0</v>
      </c>
      <c r="I15" s="52">
        <v>0.95550000000000002</v>
      </c>
      <c r="J15" s="53">
        <v>0</v>
      </c>
      <c r="K15" s="53">
        <f t="shared" si="0"/>
        <v>192.22578166437543</v>
      </c>
      <c r="L15" s="52">
        <v>2.0403531714149978</v>
      </c>
    </row>
    <row r="16" spans="2:12" x14ac:dyDescent="0.2">
      <c r="B16" s="50">
        <v>12</v>
      </c>
      <c r="C16" s="54" t="s">
        <v>50</v>
      </c>
      <c r="D16" s="52">
        <v>36.882327323028996</v>
      </c>
      <c r="E16" s="52">
        <v>6.0388476390970975</v>
      </c>
      <c r="F16" s="52">
        <v>38.915669506688666</v>
      </c>
      <c r="G16" s="52">
        <v>4.8110387160473937</v>
      </c>
      <c r="H16" s="52">
        <v>0</v>
      </c>
      <c r="I16" s="52">
        <v>0.64189999999999992</v>
      </c>
      <c r="J16" s="53">
        <v>0</v>
      </c>
      <c r="K16" s="53">
        <f t="shared" si="0"/>
        <v>87.289783184862159</v>
      </c>
      <c r="L16" s="52">
        <v>0.99593186609329964</v>
      </c>
    </row>
    <row r="17" spans="2:12" x14ac:dyDescent="0.2">
      <c r="B17" s="50">
        <v>13</v>
      </c>
      <c r="C17" s="54" t="s">
        <v>51</v>
      </c>
      <c r="D17" s="52">
        <v>6.9811877832900007E-2</v>
      </c>
      <c r="E17" s="52">
        <v>0.59911410706610002</v>
      </c>
      <c r="F17" s="52">
        <v>14.564330368315021</v>
      </c>
      <c r="G17" s="52">
        <v>0.85705089133049972</v>
      </c>
      <c r="H17" s="52">
        <v>0</v>
      </c>
      <c r="I17" s="52">
        <v>5.6899999999999999E-2</v>
      </c>
      <c r="J17" s="53">
        <v>0</v>
      </c>
      <c r="K17" s="53">
        <f t="shared" si="0"/>
        <v>16.147207244544518</v>
      </c>
      <c r="L17" s="52">
        <v>0.30860516002999977</v>
      </c>
    </row>
    <row r="18" spans="2:12" x14ac:dyDescent="0.2">
      <c r="B18" s="50">
        <v>14</v>
      </c>
      <c r="C18" s="54" t="s">
        <v>52</v>
      </c>
      <c r="D18" s="52">
        <v>0.2046587806663</v>
      </c>
      <c r="E18" s="52">
        <v>0.17584014449939997</v>
      </c>
      <c r="F18" s="52">
        <v>7.3102618406346709</v>
      </c>
      <c r="G18" s="52">
        <v>1.0739746900637999</v>
      </c>
      <c r="H18" s="52">
        <v>0</v>
      </c>
      <c r="I18" s="52">
        <v>1.15E-2</v>
      </c>
      <c r="J18" s="53">
        <v>0</v>
      </c>
      <c r="K18" s="53">
        <f t="shared" si="0"/>
        <v>8.7762354558641711</v>
      </c>
      <c r="L18" s="52">
        <v>4.2184513966000016E-2</v>
      </c>
    </row>
    <row r="19" spans="2:12" x14ac:dyDescent="0.2">
      <c r="B19" s="50">
        <v>15</v>
      </c>
      <c r="C19" s="54" t="s">
        <v>53</v>
      </c>
      <c r="D19" s="52">
        <v>0.9424366403983</v>
      </c>
      <c r="E19" s="52">
        <v>0.48540685613080015</v>
      </c>
      <c r="F19" s="52">
        <v>25.088425119753985</v>
      </c>
      <c r="G19" s="52">
        <v>3.0910411037172971</v>
      </c>
      <c r="H19" s="52">
        <v>0</v>
      </c>
      <c r="I19" s="52">
        <v>2.18E-2</v>
      </c>
      <c r="J19" s="53">
        <v>0</v>
      </c>
      <c r="K19" s="53">
        <f t="shared" si="0"/>
        <v>29.629109720000383</v>
      </c>
      <c r="L19" s="52">
        <v>0.39399762216150014</v>
      </c>
    </row>
    <row r="20" spans="2:12" x14ac:dyDescent="0.2">
      <c r="B20" s="50">
        <v>16</v>
      </c>
      <c r="C20" s="54" t="s">
        <v>54</v>
      </c>
      <c r="D20" s="52">
        <v>125.55626373615743</v>
      </c>
      <c r="E20" s="52">
        <v>29.058892435054105</v>
      </c>
      <c r="F20" s="52">
        <v>115.23390856214895</v>
      </c>
      <c r="G20" s="52">
        <v>12.243705445488777</v>
      </c>
      <c r="H20" s="52">
        <v>0</v>
      </c>
      <c r="I20" s="52">
        <v>2.7582</v>
      </c>
      <c r="J20" s="53">
        <v>0</v>
      </c>
      <c r="K20" s="53">
        <f t="shared" si="0"/>
        <v>284.85097017884925</v>
      </c>
      <c r="L20" s="52">
        <v>2.4176759409131994</v>
      </c>
    </row>
    <row r="21" spans="2:12" x14ac:dyDescent="0.2">
      <c r="B21" s="50">
        <v>17</v>
      </c>
      <c r="C21" s="54" t="s">
        <v>55</v>
      </c>
      <c r="D21" s="52">
        <v>89.071088082131283</v>
      </c>
      <c r="E21" s="52">
        <v>2.5395898509650006</v>
      </c>
      <c r="F21" s="52">
        <v>31.703471978492864</v>
      </c>
      <c r="G21" s="52">
        <v>4.9502872441131922</v>
      </c>
      <c r="H21" s="52">
        <v>0</v>
      </c>
      <c r="I21" s="52">
        <v>0.58120000000000005</v>
      </c>
      <c r="J21" s="53">
        <v>0</v>
      </c>
      <c r="K21" s="53">
        <f t="shared" si="0"/>
        <v>128.84563715570232</v>
      </c>
      <c r="L21" s="52">
        <v>0.69495844585789979</v>
      </c>
    </row>
    <row r="22" spans="2:12" x14ac:dyDescent="0.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v>0</v>
      </c>
      <c r="K22" s="53">
        <f t="shared" si="0"/>
        <v>0</v>
      </c>
      <c r="L22" s="52">
        <v>0</v>
      </c>
    </row>
    <row r="23" spans="2:12" x14ac:dyDescent="0.2">
      <c r="B23" s="50">
        <v>19</v>
      </c>
      <c r="C23" s="54" t="s">
        <v>57</v>
      </c>
      <c r="D23" s="52">
        <v>16.305619779291497</v>
      </c>
      <c r="E23" s="52">
        <v>16.262537278442295</v>
      </c>
      <c r="F23" s="52">
        <v>71.753882517465314</v>
      </c>
      <c r="G23" s="52">
        <v>12.921142308738172</v>
      </c>
      <c r="H23" s="52">
        <v>0</v>
      </c>
      <c r="I23" s="52">
        <v>1.7472000000000001</v>
      </c>
      <c r="J23" s="53">
        <v>0</v>
      </c>
      <c r="K23" s="53">
        <f t="shared" si="0"/>
        <v>118.99038188393729</v>
      </c>
      <c r="L23" s="52">
        <v>0.93153036825210012</v>
      </c>
    </row>
    <row r="24" spans="2:12" x14ac:dyDescent="0.2">
      <c r="B24" s="50">
        <v>20</v>
      </c>
      <c r="C24" s="54" t="s">
        <v>58</v>
      </c>
      <c r="D24" s="52">
        <v>399.35126074360176</v>
      </c>
      <c r="E24" s="52">
        <v>76.266021095395658</v>
      </c>
      <c r="F24" s="52">
        <v>679.64235168857476</v>
      </c>
      <c r="G24" s="52">
        <v>60.233414497532685</v>
      </c>
      <c r="H24" s="52">
        <v>0</v>
      </c>
      <c r="I24" s="52">
        <v>51.746699999999997</v>
      </c>
      <c r="J24" s="53">
        <v>0</v>
      </c>
      <c r="K24" s="53">
        <f t="shared" si="0"/>
        <v>1267.2397480251047</v>
      </c>
      <c r="L24" s="52">
        <v>12.192386102104185</v>
      </c>
    </row>
    <row r="25" spans="2:12" x14ac:dyDescent="0.2">
      <c r="B25" s="50">
        <v>21</v>
      </c>
      <c r="C25" s="51" t="s">
        <v>59</v>
      </c>
      <c r="D25" s="52">
        <v>0</v>
      </c>
      <c r="E25" s="52">
        <v>1.8927236660000002E-4</v>
      </c>
      <c r="F25" s="52">
        <v>0.32620587506329995</v>
      </c>
      <c r="G25" s="52">
        <v>7.0044839399799996E-2</v>
      </c>
      <c r="H25" s="52">
        <v>0</v>
      </c>
      <c r="I25" s="52">
        <v>0</v>
      </c>
      <c r="J25" s="53">
        <v>0</v>
      </c>
      <c r="K25" s="53">
        <f t="shared" si="0"/>
        <v>0.39643998682969994</v>
      </c>
      <c r="L25" s="52">
        <v>1.292503666E-4</v>
      </c>
    </row>
    <row r="26" spans="2:12" x14ac:dyDescent="0.2">
      <c r="B26" s="50">
        <v>22</v>
      </c>
      <c r="C26" s="54" t="s">
        <v>60</v>
      </c>
      <c r="D26" s="52">
        <v>2.30435415666E-2</v>
      </c>
      <c r="E26" s="52">
        <v>3.9892033332999998E-3</v>
      </c>
      <c r="F26" s="52">
        <v>0.74732460016100022</v>
      </c>
      <c r="G26" s="52">
        <v>7.4442239997999995E-3</v>
      </c>
      <c r="H26" s="52">
        <v>0</v>
      </c>
      <c r="I26" s="52">
        <v>0.34909999999999997</v>
      </c>
      <c r="J26" s="53">
        <v>0</v>
      </c>
      <c r="K26" s="53">
        <f t="shared" si="0"/>
        <v>1.1309015690607003</v>
      </c>
      <c r="L26" s="52">
        <v>1.4313854033099999E-2</v>
      </c>
    </row>
    <row r="27" spans="2:12" x14ac:dyDescent="0.2">
      <c r="B27" s="50">
        <v>23</v>
      </c>
      <c r="C27" s="51" t="s">
        <v>61</v>
      </c>
      <c r="D27" s="52">
        <v>0</v>
      </c>
      <c r="E27" s="52">
        <v>0</v>
      </c>
      <c r="F27" s="52">
        <v>8.1430666660000002E-4</v>
      </c>
      <c r="G27" s="52">
        <v>0</v>
      </c>
      <c r="H27" s="52">
        <v>0</v>
      </c>
      <c r="I27" s="52">
        <v>0</v>
      </c>
      <c r="J27" s="53">
        <v>0</v>
      </c>
      <c r="K27" s="53">
        <f t="shared" si="0"/>
        <v>8.1430666660000002E-4</v>
      </c>
      <c r="L27" s="52">
        <v>3.6844992998999997E-3</v>
      </c>
    </row>
    <row r="28" spans="2:12" x14ac:dyDescent="0.2">
      <c r="B28" s="50">
        <v>24</v>
      </c>
      <c r="C28" s="51" t="s">
        <v>62</v>
      </c>
      <c r="D28" s="52">
        <v>0.21027056746639999</v>
      </c>
      <c r="E28" s="52">
        <v>2.2393829666E-3</v>
      </c>
      <c r="F28" s="52">
        <v>1.9924390047950007</v>
      </c>
      <c r="G28" s="52">
        <v>4.7314539633200002E-2</v>
      </c>
      <c r="H28" s="52">
        <v>0</v>
      </c>
      <c r="I28" s="52">
        <v>0.14849999999999999</v>
      </c>
      <c r="J28" s="53">
        <v>0</v>
      </c>
      <c r="K28" s="53">
        <f t="shared" si="0"/>
        <v>2.4007634948612004</v>
      </c>
      <c r="L28" s="52">
        <v>2.0697554333099999E-2</v>
      </c>
    </row>
    <row r="29" spans="2:12" x14ac:dyDescent="0.2">
      <c r="B29" s="50">
        <v>25</v>
      </c>
      <c r="C29" s="54" t="s">
        <v>63</v>
      </c>
      <c r="D29" s="52">
        <v>36.762951604327824</v>
      </c>
      <c r="E29" s="52">
        <v>6.922692514883459</v>
      </c>
      <c r="F29" s="52">
        <v>150.51594364062703</v>
      </c>
      <c r="G29" s="52">
        <v>13.511423422416893</v>
      </c>
      <c r="H29" s="52">
        <v>0</v>
      </c>
      <c r="I29" s="52">
        <v>3.1151</v>
      </c>
      <c r="J29" s="53">
        <v>0</v>
      </c>
      <c r="K29" s="53">
        <f t="shared" si="0"/>
        <v>210.82811118225521</v>
      </c>
      <c r="L29" s="52">
        <v>1.7144832874868003</v>
      </c>
    </row>
    <row r="30" spans="2:12" x14ac:dyDescent="0.2">
      <c r="B30" s="50">
        <v>26</v>
      </c>
      <c r="C30" s="54" t="s">
        <v>64</v>
      </c>
      <c r="D30" s="52">
        <v>13.715396682357401</v>
      </c>
      <c r="E30" s="52">
        <v>2.1097354680942004</v>
      </c>
      <c r="F30" s="52">
        <v>27.50568564631109</v>
      </c>
      <c r="G30" s="52">
        <v>6.1049644002724941</v>
      </c>
      <c r="H30" s="52">
        <v>0</v>
      </c>
      <c r="I30" s="52">
        <v>0.83079999999999998</v>
      </c>
      <c r="J30" s="53">
        <v>0</v>
      </c>
      <c r="K30" s="53">
        <f t="shared" si="0"/>
        <v>50.266582197035177</v>
      </c>
      <c r="L30" s="52">
        <v>0.61598312669290067</v>
      </c>
    </row>
    <row r="31" spans="2:12" x14ac:dyDescent="0.2">
      <c r="B31" s="50">
        <v>27</v>
      </c>
      <c r="C31" s="54" t="s">
        <v>15</v>
      </c>
      <c r="D31" s="52">
        <v>0.1268449572332</v>
      </c>
      <c r="E31" s="52">
        <v>0</v>
      </c>
      <c r="F31" s="52">
        <v>1.5798083322952996</v>
      </c>
      <c r="G31" s="52">
        <v>4.4001668432699995E-2</v>
      </c>
      <c r="H31" s="52">
        <v>0</v>
      </c>
      <c r="I31" s="52">
        <v>1.222</v>
      </c>
      <c r="J31" s="53">
        <v>0</v>
      </c>
      <c r="K31" s="53">
        <f t="shared" si="0"/>
        <v>2.9726549579611996</v>
      </c>
      <c r="L31" s="52">
        <v>7.44550119663E-2</v>
      </c>
    </row>
    <row r="32" spans="2:12" x14ac:dyDescent="0.2">
      <c r="B32" s="50">
        <v>28</v>
      </c>
      <c r="C32" s="54" t="s">
        <v>65</v>
      </c>
      <c r="D32" s="52">
        <v>4.4595278566500009E-2</v>
      </c>
      <c r="E32" s="52">
        <v>1.7932823333000002E-3</v>
      </c>
      <c r="F32" s="52">
        <v>0.72728922582759969</v>
      </c>
      <c r="G32" s="52">
        <v>3.4382395266099999E-2</v>
      </c>
      <c r="H32" s="52">
        <v>0</v>
      </c>
      <c r="I32" s="52">
        <v>0</v>
      </c>
      <c r="J32" s="53">
        <v>0</v>
      </c>
      <c r="K32" s="53">
        <f t="shared" si="0"/>
        <v>0.80806018199349972</v>
      </c>
      <c r="L32" s="52">
        <v>3.3865666833099994E-2</v>
      </c>
    </row>
    <row r="33" spans="2:12" x14ac:dyDescent="0.2">
      <c r="B33" s="50">
        <v>29</v>
      </c>
      <c r="C33" s="54" t="s">
        <v>66</v>
      </c>
      <c r="D33" s="52">
        <v>5.430886991864603</v>
      </c>
      <c r="E33" s="52">
        <v>2.2270328178625007</v>
      </c>
      <c r="F33" s="52">
        <v>23.126414184282151</v>
      </c>
      <c r="G33" s="52">
        <v>2.6435376290861012</v>
      </c>
      <c r="H33" s="52">
        <v>0</v>
      </c>
      <c r="I33" s="52">
        <v>0.24490000000000001</v>
      </c>
      <c r="J33" s="53">
        <v>0</v>
      </c>
      <c r="K33" s="53">
        <f t="shared" si="0"/>
        <v>33.672771623095358</v>
      </c>
      <c r="L33" s="52">
        <v>0.57316771779339948</v>
      </c>
    </row>
    <row r="34" spans="2:12" x14ac:dyDescent="0.2">
      <c r="B34" s="50">
        <v>30</v>
      </c>
      <c r="C34" s="54" t="s">
        <v>67</v>
      </c>
      <c r="D34" s="52">
        <v>5.6169641027612043</v>
      </c>
      <c r="E34" s="52">
        <v>0.9316750192640999</v>
      </c>
      <c r="F34" s="52">
        <v>45.10052745566135</v>
      </c>
      <c r="G34" s="52">
        <v>5.3344336228338038</v>
      </c>
      <c r="H34" s="52">
        <v>0</v>
      </c>
      <c r="I34" s="52">
        <v>1.3169330483771904</v>
      </c>
      <c r="J34" s="53">
        <v>0</v>
      </c>
      <c r="K34" s="53">
        <f t="shared" si="0"/>
        <v>58.300533248897651</v>
      </c>
      <c r="L34" s="52">
        <v>1.1523265693241989</v>
      </c>
    </row>
    <row r="35" spans="2:12" x14ac:dyDescent="0.2">
      <c r="B35" s="50">
        <v>31</v>
      </c>
      <c r="C35" s="51" t="s">
        <v>68</v>
      </c>
      <c r="D35" s="52">
        <v>0.36031425063330003</v>
      </c>
      <c r="E35" s="52">
        <v>0.33749382586659998</v>
      </c>
      <c r="F35" s="52">
        <v>0.83384218729580017</v>
      </c>
      <c r="G35" s="52">
        <v>0.15112219543259997</v>
      </c>
      <c r="H35" s="52">
        <v>0</v>
      </c>
      <c r="I35" s="52">
        <v>0</v>
      </c>
      <c r="J35" s="53">
        <v>0</v>
      </c>
      <c r="K35" s="53">
        <f t="shared" si="0"/>
        <v>1.6827724592283002</v>
      </c>
      <c r="L35" s="52">
        <v>7.9949715799700005E-2</v>
      </c>
    </row>
    <row r="36" spans="2:12" x14ac:dyDescent="0.2">
      <c r="B36" s="50">
        <v>32</v>
      </c>
      <c r="C36" s="54" t="s">
        <v>69</v>
      </c>
      <c r="D36" s="52">
        <v>24.177576467926194</v>
      </c>
      <c r="E36" s="52">
        <v>13.121539897793102</v>
      </c>
      <c r="F36" s="52">
        <v>66.794748022939032</v>
      </c>
      <c r="G36" s="52">
        <v>10.001437494840747</v>
      </c>
      <c r="H36" s="52">
        <v>0</v>
      </c>
      <c r="I36" s="52">
        <v>2.2330000000000001</v>
      </c>
      <c r="J36" s="53">
        <v>0</v>
      </c>
      <c r="K36" s="53">
        <f t="shared" si="0"/>
        <v>116.32830188349908</v>
      </c>
      <c r="L36" s="52">
        <v>2.3647859159972953</v>
      </c>
    </row>
    <row r="37" spans="2:12" x14ac:dyDescent="0.2">
      <c r="B37" s="50">
        <v>33</v>
      </c>
      <c r="C37" s="54" t="s">
        <v>114</v>
      </c>
      <c r="D37" s="52">
        <v>329.94413055231519</v>
      </c>
      <c r="E37" s="52">
        <v>7.0276584282881016</v>
      </c>
      <c r="F37" s="52">
        <v>78.145147623597452</v>
      </c>
      <c r="G37" s="52">
        <v>8.4314022518258938</v>
      </c>
      <c r="H37" s="52">
        <v>0</v>
      </c>
      <c r="I37" s="52">
        <v>0.88590000000000002</v>
      </c>
      <c r="J37" s="53">
        <v>0</v>
      </c>
      <c r="K37" s="53">
        <f t="shared" si="0"/>
        <v>424.43423885602658</v>
      </c>
      <c r="L37" s="52">
        <v>1.9507846499471959</v>
      </c>
    </row>
    <row r="38" spans="2:12" x14ac:dyDescent="0.2">
      <c r="B38" s="50">
        <v>34</v>
      </c>
      <c r="C38" s="54" t="s">
        <v>70</v>
      </c>
      <c r="D38" s="52">
        <v>0.27428656356629999</v>
      </c>
      <c r="E38" s="52">
        <v>0.2276988953331</v>
      </c>
      <c r="F38" s="52">
        <v>3.5210906896824983</v>
      </c>
      <c r="G38" s="52">
        <v>1.2918198525973996</v>
      </c>
      <c r="H38" s="52">
        <v>0</v>
      </c>
      <c r="I38" s="52">
        <v>5.6300000000000003E-2</v>
      </c>
      <c r="J38" s="53">
        <v>0</v>
      </c>
      <c r="K38" s="53">
        <f t="shared" si="0"/>
        <v>5.3711960011792979</v>
      </c>
      <c r="L38" s="52">
        <v>8.2955352999000004E-3</v>
      </c>
    </row>
    <row r="39" spans="2:12" x14ac:dyDescent="0.2">
      <c r="B39" s="50">
        <v>35</v>
      </c>
      <c r="C39" s="54" t="s">
        <v>71</v>
      </c>
      <c r="D39" s="52">
        <v>19.398494633094714</v>
      </c>
      <c r="E39" s="52">
        <v>31.971165479550923</v>
      </c>
      <c r="F39" s="52">
        <v>147.94963957757494</v>
      </c>
      <c r="G39" s="52">
        <v>19.095319445114328</v>
      </c>
      <c r="H39" s="52">
        <v>0</v>
      </c>
      <c r="I39" s="52">
        <v>1.6219000000000001</v>
      </c>
      <c r="J39" s="53">
        <v>0</v>
      </c>
      <c r="K39" s="53">
        <f t="shared" si="0"/>
        <v>220.03651913533494</v>
      </c>
      <c r="L39" s="52">
        <v>1.9787346336430982</v>
      </c>
    </row>
    <row r="40" spans="2:12" x14ac:dyDescent="0.2">
      <c r="B40" s="50">
        <v>36</v>
      </c>
      <c r="C40" s="54" t="s">
        <v>72</v>
      </c>
      <c r="D40" s="52">
        <v>15.133582265365799</v>
      </c>
      <c r="E40" s="52">
        <v>1.3428164490988999</v>
      </c>
      <c r="F40" s="52">
        <v>11.372116493254106</v>
      </c>
      <c r="G40" s="52">
        <v>0.83549762796310012</v>
      </c>
      <c r="H40" s="52">
        <v>0</v>
      </c>
      <c r="I40" s="52">
        <v>0</v>
      </c>
      <c r="J40" s="53">
        <v>0</v>
      </c>
      <c r="K40" s="53">
        <f t="shared" si="0"/>
        <v>28.684012835681905</v>
      </c>
      <c r="L40" s="52">
        <v>0.37770276089609994</v>
      </c>
    </row>
    <row r="41" spans="2:12" x14ac:dyDescent="0.2">
      <c r="B41" s="50">
        <v>37</v>
      </c>
      <c r="C41" s="54" t="s">
        <v>73</v>
      </c>
      <c r="D41" s="52">
        <v>15.289025815627303</v>
      </c>
      <c r="E41" s="52">
        <v>11.542243241789802</v>
      </c>
      <c r="F41" s="52">
        <v>94.762848529236351</v>
      </c>
      <c r="G41" s="52">
        <v>14.679283259840698</v>
      </c>
      <c r="H41" s="52">
        <v>0</v>
      </c>
      <c r="I41" s="52">
        <v>5.0281000000000002</v>
      </c>
      <c r="J41" s="53">
        <v>0</v>
      </c>
      <c r="K41" s="53">
        <f t="shared" si="0"/>
        <v>141.30150084649415</v>
      </c>
      <c r="L41" s="52">
        <v>3.4054220416429986</v>
      </c>
    </row>
    <row r="42" spans="2:12" s="59" customFormat="1" ht="15" x14ac:dyDescent="0.2">
      <c r="B42" s="49" t="s">
        <v>11</v>
      </c>
      <c r="C42" s="55"/>
      <c r="D42" s="56">
        <f t="shared" ref="D42:L42" si="1">SUM(D5:D41)</f>
        <v>1275.5384286087321</v>
      </c>
      <c r="E42" s="57">
        <f>SUM(E5:E41)</f>
        <v>233.52409959608886</v>
      </c>
      <c r="F42" s="57">
        <f t="shared" si="1"/>
        <v>1830.1346173112349</v>
      </c>
      <c r="G42" s="57">
        <f>SUM(G5:G41)</f>
        <v>212.2857039381521</v>
      </c>
      <c r="H42" s="58">
        <f t="shared" si="1"/>
        <v>0</v>
      </c>
      <c r="I42" s="58">
        <f t="shared" si="1"/>
        <v>77.610333048377186</v>
      </c>
      <c r="J42" s="58">
        <f t="shared" si="1"/>
        <v>0</v>
      </c>
      <c r="K42" s="58">
        <f t="shared" si="1"/>
        <v>3629.0931825025846</v>
      </c>
      <c r="L42" s="58">
        <f t="shared" si="1"/>
        <v>37.207417497415676</v>
      </c>
    </row>
    <row r="43" spans="2:12" x14ac:dyDescent="0.2">
      <c r="B43" s="48" t="s">
        <v>89</v>
      </c>
      <c r="K43" s="62"/>
    </row>
    <row r="44" spans="2:12" x14ac:dyDescent="0.2">
      <c r="K44" s="60"/>
      <c r="L44" s="60"/>
    </row>
    <row r="45" spans="2:12" s="60" customFormat="1" x14ac:dyDescent="0.2"/>
    <row r="46" spans="2:12" s="60" customFormat="1" x14ac:dyDescent="0.2"/>
    <row r="47" spans="2:12" s="60" customFormat="1" x14ac:dyDescent="0.2"/>
    <row r="48" spans="2:12" x14ac:dyDescent="0.2">
      <c r="I48" s="60"/>
    </row>
    <row r="49" spans="9:9" x14ac:dyDescent="0.2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User</cp:lastModifiedBy>
  <cp:lastPrinted>2014-03-24T10:58:12Z</cp:lastPrinted>
  <dcterms:created xsi:type="dcterms:W3CDTF">2014-01-06T04:43:23Z</dcterms:created>
  <dcterms:modified xsi:type="dcterms:W3CDTF">2020-05-11T07:48:22Z</dcterms:modified>
</cp:coreProperties>
</file>